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Оплаты 2018" sheetId="3" r:id="rId1"/>
  </sheets>
  <calcPr calcId="114210"/>
</workbook>
</file>

<file path=xl/calcChain.xml><?xml version="1.0" encoding="utf-8"?>
<calcChain xmlns="http://schemas.openxmlformats.org/spreadsheetml/2006/main">
  <c r="E12" i="3"/>
  <c r="E47"/>
  <c r="E50"/>
  <c r="E57"/>
  <c r="E58"/>
  <c r="E83"/>
  <c r="E84"/>
  <c r="E85"/>
  <c r="E104"/>
  <c r="E107"/>
  <c r="E109"/>
  <c r="E111"/>
  <c r="E169"/>
  <c r="E172"/>
  <c r="E173"/>
  <c r="E187"/>
  <c r="E196"/>
  <c r="E200"/>
  <c r="E201"/>
  <c r="E239"/>
  <c r="E279"/>
  <c r="E280"/>
  <c r="E283"/>
  <c r="E405"/>
  <c r="E441"/>
  <c r="E466"/>
  <c r="E529"/>
  <c r="E560"/>
  <c r="E561"/>
  <c r="E562"/>
  <c r="E564"/>
  <c r="E565"/>
  <c r="E566"/>
  <c r="E579"/>
  <c r="E620"/>
  <c r="E629"/>
  <c r="E631"/>
  <c r="E642"/>
  <c r="E643"/>
  <c r="E644"/>
  <c r="E645"/>
  <c r="E652"/>
  <c r="E688"/>
  <c r="E691"/>
  <c r="E692"/>
  <c r="E693"/>
  <c r="E705"/>
  <c r="E708"/>
  <c r="E710"/>
  <c r="E711"/>
  <c r="E712"/>
  <c r="E716"/>
  <c r="E717"/>
  <c r="E725"/>
  <c r="E734"/>
  <c r="E742"/>
  <c r="E748"/>
</calcChain>
</file>

<file path=xl/sharedStrings.xml><?xml version="1.0" encoding="utf-8"?>
<sst xmlns="http://schemas.openxmlformats.org/spreadsheetml/2006/main" count="3290" uniqueCount="1084">
  <si>
    <t>Россия</t>
  </si>
  <si>
    <t>муковисцидоз</t>
  </si>
  <si>
    <t>Прокофьева Полина</t>
  </si>
  <si>
    <t>ДЦП</t>
  </si>
  <si>
    <t>мат.помощь</t>
  </si>
  <si>
    <t>травма позвоночника</t>
  </si>
  <si>
    <t>подъемник</t>
  </si>
  <si>
    <t>Сакура</t>
  </si>
  <si>
    <t>Шапкина Глафира</t>
  </si>
  <si>
    <t>реабилитация</t>
  </si>
  <si>
    <t>Сбоев Александр</t>
  </si>
  <si>
    <t>атрезия слуховых проходов</t>
  </si>
  <si>
    <t>реабилитация, Родник</t>
  </si>
  <si>
    <t>операция</t>
  </si>
  <si>
    <t>Рунышков Иван</t>
  </si>
  <si>
    <t>реабилитация, Академия здоровья</t>
  </si>
  <si>
    <t>Линиш Мария</t>
  </si>
  <si>
    <t>аппарат SWASH</t>
  </si>
  <si>
    <t>Коваленко Милана</t>
  </si>
  <si>
    <t>онкология</t>
  </si>
  <si>
    <t>МРТ в НЦП Солнцево</t>
  </si>
  <si>
    <t>Украина</t>
  </si>
  <si>
    <t>Бражников Матвей</t>
  </si>
  <si>
    <t>Росся</t>
  </si>
  <si>
    <t>коляска Оттобокк</t>
  </si>
  <si>
    <t>Чапский Платон</t>
  </si>
  <si>
    <t>акция</t>
  </si>
  <si>
    <t>Вороницына Наталья</t>
  </si>
  <si>
    <t>доставка подарков</t>
  </si>
  <si>
    <t>малоимущая</t>
  </si>
  <si>
    <t>Марьянов Богдан</t>
  </si>
  <si>
    <t>велотренажер</t>
  </si>
  <si>
    <t>Сокуров Матвей</t>
  </si>
  <si>
    <t>столик к вертикализатору</t>
  </si>
  <si>
    <t>ВПС</t>
  </si>
  <si>
    <t>Балабина Ксения</t>
  </si>
  <si>
    <t>лечение в Германии</t>
  </si>
  <si>
    <t>Щиллаева Айшат</t>
  </si>
  <si>
    <t>сколиоз</t>
  </si>
  <si>
    <t>металлоконструкция</t>
  </si>
  <si>
    <t>Романов Захар</t>
  </si>
  <si>
    <t>стеноз трахеи</t>
  </si>
  <si>
    <t>препараты (Брамитоб)</t>
  </si>
  <si>
    <t>Батогов Сергей</t>
  </si>
  <si>
    <t>Макеенко София</t>
  </si>
  <si>
    <t>коляска Катаржина</t>
  </si>
  <si>
    <t>коляска Patron</t>
  </si>
  <si>
    <t>Дженгуров Дарсен</t>
  </si>
  <si>
    <t>мышечная дистрофия</t>
  </si>
  <si>
    <t>генетический анализ</t>
  </si>
  <si>
    <t>Аксенов Арсений</t>
  </si>
  <si>
    <t>сахарный диабет, ДЦП</t>
  </si>
  <si>
    <t>расходные материалы к инсулиновой помпе</t>
  </si>
  <si>
    <t>Косыгин Тимофей</t>
  </si>
  <si>
    <t>Абдуллоева Дилноза</t>
  </si>
  <si>
    <t>Таджикистан</t>
  </si>
  <si>
    <t>операция в Бакулево</t>
  </si>
  <si>
    <t>Адамович Мария</t>
  </si>
  <si>
    <t>расходные материалы к операции</t>
  </si>
  <si>
    <t>Геворкян Марианна</t>
  </si>
  <si>
    <t>Плотников Андрей</t>
  </si>
  <si>
    <t>отличник</t>
  </si>
  <si>
    <t>стипендия</t>
  </si>
  <si>
    <t>Малеева Виктория</t>
  </si>
  <si>
    <t>Якушева Полина</t>
  </si>
  <si>
    <t>Фомина Екатерина</t>
  </si>
  <si>
    <t>препараты (Гианеб)</t>
  </si>
  <si>
    <t>Иванов Константин</t>
  </si>
  <si>
    <t>Иванов Герман</t>
  </si>
  <si>
    <t>Андреев Ярослав</t>
  </si>
  <si>
    <t>Сахарова Юлия</t>
  </si>
  <si>
    <t>Мухины</t>
  </si>
  <si>
    <t>Малоимущие</t>
  </si>
  <si>
    <t>препараты</t>
  </si>
  <si>
    <t>Росиия</t>
  </si>
  <si>
    <t>Волошина Маргарита</t>
  </si>
  <si>
    <t>эпилепсия</t>
  </si>
  <si>
    <t>корректировка кетогенной диеты</t>
  </si>
  <si>
    <t>Толкачев Семен</t>
  </si>
  <si>
    <t>тренажер ИМИТРОН</t>
  </si>
  <si>
    <t>Макеева Евгения</t>
  </si>
  <si>
    <t>источник бесперебойного питания</t>
  </si>
  <si>
    <t>поражение ЦНС</t>
  </si>
  <si>
    <t>Кармалак Диана</t>
  </si>
  <si>
    <t>Угленков Никита</t>
  </si>
  <si>
    <t>препараты (Колистин)</t>
  </si>
  <si>
    <t>ингалятор</t>
  </si>
  <si>
    <t>Завьялов Федор</t>
  </si>
  <si>
    <t>ХПН</t>
  </si>
  <si>
    <t>циклер</t>
  </si>
  <si>
    <t>Иванов Сергей</t>
  </si>
  <si>
    <t>реабилитация (Китай)</t>
  </si>
  <si>
    <t>Гирфанова Екатерина</t>
  </si>
  <si>
    <t>муковисицдоз</t>
  </si>
  <si>
    <t>препараты (Фортум)</t>
  </si>
  <si>
    <t>Чухаев Михаил</t>
  </si>
  <si>
    <t>Фуфаров Егор</t>
  </si>
  <si>
    <t>синдром Дауна, инсульт</t>
  </si>
  <si>
    <t>Коновалова Регина</t>
  </si>
  <si>
    <t>корсет Шено</t>
  </si>
  <si>
    <t>Хорищенко София</t>
  </si>
  <si>
    <t>Майстренко Роман</t>
  </si>
  <si>
    <t>Акция "Почта Деда Мороза"</t>
  </si>
  <si>
    <t>Радостева Виктория</t>
  </si>
  <si>
    <t>Тельбуков Павел</t>
  </si>
  <si>
    <t>Жадько Мария</t>
  </si>
  <si>
    <t>Коньшин Даниил</t>
  </si>
  <si>
    <t>травмы</t>
  </si>
  <si>
    <t>медицинская техника</t>
  </si>
  <si>
    <t>Монашов Никита</t>
  </si>
  <si>
    <t>реабилитация в НОРЦИ</t>
  </si>
  <si>
    <t>Вавилова Ника</t>
  </si>
  <si>
    <t>СМА</t>
  </si>
  <si>
    <t>коляска Fumagalli Pliko</t>
  </si>
  <si>
    <t>Горбачева Вероника</t>
  </si>
  <si>
    <t>препараты (Лемтрада)</t>
  </si>
  <si>
    <t>Дубров Артем</t>
  </si>
  <si>
    <t>вертикализатор Fumagalli</t>
  </si>
  <si>
    <t>Чеснокова Ксения</t>
  </si>
  <si>
    <t>Тарасова Диана</t>
  </si>
  <si>
    <t>Лебедева Мария</t>
  </si>
  <si>
    <t>Кеппра</t>
  </si>
  <si>
    <t>Сальнова Арина</t>
  </si>
  <si>
    <t>питание</t>
  </si>
  <si>
    <t>Зиннатова Самира</t>
  </si>
  <si>
    <t>опора для сидения</t>
  </si>
  <si>
    <t>Кузнецов Максим</t>
  </si>
  <si>
    <t>Андрийчук Кира</t>
  </si>
  <si>
    <t>ЗПР</t>
  </si>
  <si>
    <t>операция в Берлине</t>
  </si>
  <si>
    <t xml:space="preserve">Россия </t>
  </si>
  <si>
    <t>Яцкова Варвара</t>
  </si>
  <si>
    <t>малоимущие</t>
  </si>
  <si>
    <t>Буторина Татьяна</t>
  </si>
  <si>
    <t>Косарев Денис</t>
  </si>
  <si>
    <t>сахарный диабет</t>
  </si>
  <si>
    <t>сенсоры FreeStyle Libre 16 шт.</t>
  </si>
  <si>
    <t>Вельчо Виктория</t>
  </si>
  <si>
    <t>Клычихина Мария</t>
  </si>
  <si>
    <t>Клычихин Алексей</t>
  </si>
  <si>
    <t>Белова Арина</t>
  </si>
  <si>
    <t>введение кетогенной диеты</t>
  </si>
  <si>
    <t>экстрофия мочевого пузыря</t>
  </si>
  <si>
    <t>Копылова Анна</t>
  </si>
  <si>
    <t>электроподъемник</t>
  </si>
  <si>
    <t>Богатова София</t>
  </si>
  <si>
    <t>Трещева Валерия</t>
  </si>
  <si>
    <t>велосипед Ангел-Соло</t>
  </si>
  <si>
    <t>Трубенков Степан</t>
  </si>
  <si>
    <t>Сафронова Анна</t>
  </si>
  <si>
    <t>Заярко Ирина</t>
  </si>
  <si>
    <t>Балуева Ксения</t>
  </si>
  <si>
    <t>Деревянченко Нина</t>
  </si>
  <si>
    <t>материальная помощь</t>
  </si>
  <si>
    <t>Велиев Аббыслы Рустам</t>
  </si>
  <si>
    <t>нейросенсорная тугоухость</t>
  </si>
  <si>
    <t>слуховые аппараты</t>
  </si>
  <si>
    <t>Крутов Игорь</t>
  </si>
  <si>
    <t>Мехова Александра</t>
  </si>
  <si>
    <t>протез клапана</t>
  </si>
  <si>
    <t>Крайный Михаил</t>
  </si>
  <si>
    <t>Шабалина Юлия</t>
  </si>
  <si>
    <t>Попов Даниил</t>
  </si>
  <si>
    <t>умственная отсталость</t>
  </si>
  <si>
    <t>вертикализатор Ангел-Соло</t>
  </si>
  <si>
    <t>Елисеева Олеся</t>
  </si>
  <si>
    <t>Кривоносова Александра</t>
  </si>
  <si>
    <t>Васильев Максим</t>
  </si>
  <si>
    <t>вертикализатор Оттобокк</t>
  </si>
  <si>
    <t>ГУЗ "Елецкая районная больница"</t>
  </si>
  <si>
    <t>Филонова Лидия</t>
  </si>
  <si>
    <t>препараты (Митотан)</t>
  </si>
  <si>
    <t>Тен Алина и Владислав</t>
  </si>
  <si>
    <t>болезнь Виллербранда</t>
  </si>
  <si>
    <t>Иващенко Любовь</t>
  </si>
  <si>
    <t>коляска Maclaren</t>
  </si>
  <si>
    <t>Яранов Глеб</t>
  </si>
  <si>
    <t>Троицкая школа-интернат</t>
  </si>
  <si>
    <t>набор психолога</t>
  </si>
  <si>
    <t>беговая дорожка</t>
  </si>
  <si>
    <t>Тиунов Алексей</t>
  </si>
  <si>
    <t>травма</t>
  </si>
  <si>
    <t>реабилитация Сакский ВКС</t>
  </si>
  <si>
    <t>Зубко Дарья</t>
  </si>
  <si>
    <t>обследование в Берлине</t>
  </si>
  <si>
    <t>препараты (Кеппра)</t>
  </si>
  <si>
    <t>Макаров Иван</t>
  </si>
  <si>
    <t>Макарова Мария</t>
  </si>
  <si>
    <t>мат помощь</t>
  </si>
  <si>
    <t>Филлипова Софья</t>
  </si>
  <si>
    <t>коляска Zitzi б/у</t>
  </si>
  <si>
    <t>Нагайцева Любовь</t>
  </si>
  <si>
    <t>Азарян Анна</t>
  </si>
  <si>
    <t>реабилитация (ЕДКС)</t>
  </si>
  <si>
    <t>Мавлянова Мария</t>
  </si>
  <si>
    <t>Радионов Михаил</t>
  </si>
  <si>
    <t>Грошева Илона</t>
  </si>
  <si>
    <t>Семья Зябревых</t>
  </si>
  <si>
    <t>Хлебникова Марина</t>
  </si>
  <si>
    <t xml:space="preserve">реабилитация  </t>
  </si>
  <si>
    <t>Шмаков Матвей</t>
  </si>
  <si>
    <t>препараты (Сабрил)</t>
  </si>
  <si>
    <t>Конторщиков Алексей</t>
  </si>
  <si>
    <t>Колосов Максим</t>
  </si>
  <si>
    <t>Ананьева Дарья</t>
  </si>
  <si>
    <t>питание, ингалятор</t>
  </si>
  <si>
    <t>откашливатель</t>
  </si>
  <si>
    <t>Шахбазова Каролина</t>
  </si>
  <si>
    <t xml:space="preserve">обследование  </t>
  </si>
  <si>
    <t>Дзекун Алексей</t>
  </si>
  <si>
    <t>Зубаирова Ясмина</t>
  </si>
  <si>
    <t>ВПС,гастростома,трахеостома</t>
  </si>
  <si>
    <t>аспиратор и расходные материалы</t>
  </si>
  <si>
    <t>Синицин Илья</t>
  </si>
  <si>
    <t>коляска Hoggi</t>
  </si>
  <si>
    <t>Карданова Лаура</t>
  </si>
  <si>
    <t>гемангиома</t>
  </si>
  <si>
    <t>коляска</t>
  </si>
  <si>
    <t>Мусабаева Диана</t>
  </si>
  <si>
    <t>Юмагулов Богдан</t>
  </si>
  <si>
    <t>аксессуары к коляске Convaid Rodeo</t>
  </si>
  <si>
    <t>Григорьев Игорь</t>
  </si>
  <si>
    <t>коляска Convaid</t>
  </si>
  <si>
    <t>коляска Pliko</t>
  </si>
  <si>
    <t>Звездин Дмитрий</t>
  </si>
  <si>
    <t>Абдуазимова Мадина</t>
  </si>
  <si>
    <t>Узбекистан</t>
  </si>
  <si>
    <t xml:space="preserve">ВПС  </t>
  </si>
  <si>
    <t>Иванова Евгения</t>
  </si>
  <si>
    <t>Максимов Кирилл</t>
  </si>
  <si>
    <t>препараты (Солирис)</t>
  </si>
  <si>
    <t>Земскова Юлия</t>
  </si>
  <si>
    <t>Мясников Александр</t>
  </si>
  <si>
    <t>Проскурня Захар</t>
  </si>
  <si>
    <t>Федосова Ксения</t>
  </si>
  <si>
    <t>Эльст Тимофей</t>
  </si>
  <si>
    <t>Утешев Рустам</t>
  </si>
  <si>
    <t>Дегтярев Арсений</t>
  </si>
  <si>
    <t>Упорова Виктория</t>
  </si>
  <si>
    <t>Гавинский Роман</t>
  </si>
  <si>
    <t>Гареев Руслан</t>
  </si>
  <si>
    <t>Савченко Анастасия</t>
  </si>
  <si>
    <t>Лихоман Валерия</t>
  </si>
  <si>
    <t>Малько Артем</t>
  </si>
  <si>
    <t>Сигизбаев Ильяз</t>
  </si>
  <si>
    <t>Русакова Маргарита</t>
  </si>
  <si>
    <t>Русакова Варвара</t>
  </si>
  <si>
    <t>Гиниятуллин Денис</t>
  </si>
  <si>
    <t>Устинова Оксана</t>
  </si>
  <si>
    <t>Дмитерко Дарина</t>
  </si>
  <si>
    <t>Павлова Татьяна</t>
  </si>
  <si>
    <t>Черняев Даниил</t>
  </si>
  <si>
    <t>Богданов Егор</t>
  </si>
  <si>
    <t>Садыков Алмаз</t>
  </si>
  <si>
    <t>Классен Анна</t>
  </si>
  <si>
    <t>Заяц Вадим</t>
  </si>
  <si>
    <t>Семенов Ростислав</t>
  </si>
  <si>
    <t>Сергеева Анастасия</t>
  </si>
  <si>
    <t>Фирсов Максим</t>
  </si>
  <si>
    <t>Глушан Тимофей</t>
  </si>
  <si>
    <t>Рафиков Рузаль</t>
  </si>
  <si>
    <t>кресло Special Tomato</t>
  </si>
  <si>
    <t>Дульцев Максим</t>
  </si>
  <si>
    <t>коляска Special Tomato</t>
  </si>
  <si>
    <t>Беспалов Вадим</t>
  </si>
  <si>
    <t>Сагитова Элина</t>
  </si>
  <si>
    <t>Лучкина Екатерина</t>
  </si>
  <si>
    <t>Алешечкин Иван</t>
  </si>
  <si>
    <t>Леонтьев Виталий</t>
  </si>
  <si>
    <t>Маринушкин Иван</t>
  </si>
  <si>
    <t>Золотов Юрий</t>
  </si>
  <si>
    <t>Митрофанов Елисей</t>
  </si>
  <si>
    <t>Жигалин Федор</t>
  </si>
  <si>
    <t>Савинов Михаил</t>
  </si>
  <si>
    <t>Токарева Милана</t>
  </si>
  <si>
    <t>Чернышева Полина</t>
  </si>
  <si>
    <t>реабилитация в Китае</t>
  </si>
  <si>
    <t>Хитрин Семен</t>
  </si>
  <si>
    <t>реабилитация в ЕДКС</t>
  </si>
  <si>
    <t>Уразбек Аруназ</t>
  </si>
  <si>
    <t>Казахстан</t>
  </si>
  <si>
    <t>краниосиностоз</t>
  </si>
  <si>
    <t>Касьяненко Александра</t>
  </si>
  <si>
    <t>аксессуары к коляске Pliko</t>
  </si>
  <si>
    <t>Козыренко Марина</t>
  </si>
  <si>
    <t>Тайгулова Амалия</t>
  </si>
  <si>
    <t>Айдакова Ангелина</t>
  </si>
  <si>
    <t>Саяхова Яна</t>
  </si>
  <si>
    <t>Семиошин Данила</t>
  </si>
  <si>
    <t>Таран Владимир</t>
  </si>
  <si>
    <t>Ясенович Валерия</t>
  </si>
  <si>
    <t>Федорова Дарья</t>
  </si>
  <si>
    <t>Разумова Варвара</t>
  </si>
  <si>
    <t>Костюнин Кирилл</t>
  </si>
  <si>
    <t>видеоувеличитель</t>
  </si>
  <si>
    <t>Оразов Муслим</t>
  </si>
  <si>
    <t>аксессуары к коляске</t>
  </si>
  <si>
    <t>Филиппов Максим</t>
  </si>
  <si>
    <t>препараты (Диакомит)</t>
  </si>
  <si>
    <t>препараты (Ibrance)</t>
  </si>
  <si>
    <t>Хабибуллаев Рахматуллох</t>
  </si>
  <si>
    <t>операция в НЦССХ им. Бакулева</t>
  </si>
  <si>
    <t>Стружик Матвей</t>
  </si>
  <si>
    <t>Тимофеева Виктория</t>
  </si>
  <si>
    <t>Семья Бурцевых</t>
  </si>
  <si>
    <t>Мат.помощь</t>
  </si>
  <si>
    <t>Нижегородцев Сергей</t>
  </si>
  <si>
    <t>Отличник</t>
  </si>
  <si>
    <t>Стипендия</t>
  </si>
  <si>
    <t>Бойко Владислав</t>
  </si>
  <si>
    <t>Бойко Илья</t>
  </si>
  <si>
    <t>Копылова Ольга</t>
  </si>
  <si>
    <t>ДТП деформация лица</t>
  </si>
  <si>
    <t>пластические операции</t>
  </si>
  <si>
    <t>Уваров Захар</t>
  </si>
  <si>
    <t>Бабаянц София</t>
  </si>
  <si>
    <t>Александровская Алина</t>
  </si>
  <si>
    <t>препараты (Меронем)</t>
  </si>
  <si>
    <t>Поляков Алексей</t>
  </si>
  <si>
    <t>тугоухость</t>
  </si>
  <si>
    <t>слуховой аппарат</t>
  </si>
  <si>
    <t>Хван Борис</t>
  </si>
  <si>
    <t>Поскотина Ксения</t>
  </si>
  <si>
    <t>коляска Mewa</t>
  </si>
  <si>
    <t>Коротун Артем</t>
  </si>
  <si>
    <t>Кирина Татьяна</t>
  </si>
  <si>
    <t>препараты (Пролиа)</t>
  </si>
  <si>
    <t>Зарембо Ирина</t>
  </si>
  <si>
    <t>Ермалюк Алена</t>
  </si>
  <si>
    <t>буллезный эпидермолиз</t>
  </si>
  <si>
    <t>перевязочные средства</t>
  </si>
  <si>
    <t>аксессуары к вертикализатору</t>
  </si>
  <si>
    <t>Мясоедова Ангелина</t>
  </si>
  <si>
    <t>мат.помощь (препараты)</t>
  </si>
  <si>
    <t>Шахов Никита</t>
  </si>
  <si>
    <t>Масленников Александр</t>
  </si>
  <si>
    <t>spina bifida</t>
  </si>
  <si>
    <t>реаблитация</t>
  </si>
  <si>
    <t>Чернышенко Дмитрий</t>
  </si>
  <si>
    <t>препараты (Лемтрада, Солирис)</t>
  </si>
  <si>
    <t>Мосеева Ольга</t>
  </si>
  <si>
    <t>цирроз печени</t>
  </si>
  <si>
    <t>50 фл. Альбумина</t>
  </si>
  <si>
    <t>Коржан Ангелина</t>
  </si>
  <si>
    <t>Быков Илья</t>
  </si>
  <si>
    <t>Кудряшова Дарья</t>
  </si>
  <si>
    <t>Весельев Захар</t>
  </si>
  <si>
    <t>Филиппова Софья</t>
  </si>
  <si>
    <t>Будюкин Никита</t>
  </si>
  <si>
    <t>Зайко Дмитрий</t>
  </si>
  <si>
    <t>Волкова Виктория</t>
  </si>
  <si>
    <t>Шерматов Артем</t>
  </si>
  <si>
    <t>Зайдуллин РАвиль</t>
  </si>
  <si>
    <t>Соколова Мария</t>
  </si>
  <si>
    <t>Степанян Артем</t>
  </si>
  <si>
    <t>Газимова Ильяна</t>
  </si>
  <si>
    <t>Рябов Артем</t>
  </si>
  <si>
    <t>Поздняков Илья</t>
  </si>
  <si>
    <t>Серченко Максим</t>
  </si>
  <si>
    <t>Таракулова Аймира</t>
  </si>
  <si>
    <t>Киргизия</t>
  </si>
  <si>
    <t>операция в Самаре</t>
  </si>
  <si>
    <t>Бачурин Максим</t>
  </si>
  <si>
    <t>синдром Ангельмана</t>
  </si>
  <si>
    <t>Золотухин Кирилл</t>
  </si>
  <si>
    <t>тренажер</t>
  </si>
  <si>
    <t>Веснин Евгений</t>
  </si>
  <si>
    <t>травма позвоничника</t>
  </si>
  <si>
    <t>Заморков Максим</t>
  </si>
  <si>
    <t>ходунки МегаОптим</t>
  </si>
  <si>
    <t>Скалкин Виталий</t>
  </si>
  <si>
    <t>Михайлов Денис</t>
  </si>
  <si>
    <t>Губин Андрей</t>
  </si>
  <si>
    <t>Бабошкина Валентина</t>
  </si>
  <si>
    <t>Мамаев Расул</t>
  </si>
  <si>
    <t>Лысцев Олег</t>
  </si>
  <si>
    <t>Колобов Алексей</t>
  </si>
  <si>
    <t>Минеева Виктория</t>
  </si>
  <si>
    <t>Хрисанфова Софья</t>
  </si>
  <si>
    <t>Асланова Ирада</t>
  </si>
  <si>
    <t>Ахрямкин Артем</t>
  </si>
  <si>
    <t>Безнюк Богдан</t>
  </si>
  <si>
    <t>Иващенко Анна</t>
  </si>
  <si>
    <t>Корюкин Семен</t>
  </si>
  <si>
    <t>Лукшина Карина</t>
  </si>
  <si>
    <t>Матвеева Валерия</t>
  </si>
  <si>
    <t>реабилитационное кресло Froggo</t>
  </si>
  <si>
    <t>Нестеренко Полина</t>
  </si>
  <si>
    <t>Нестеров Александр</t>
  </si>
  <si>
    <t>Нужный Николай</t>
  </si>
  <si>
    <t>Перерва Сергей</t>
  </si>
  <si>
    <t>Рожков Иван</t>
  </si>
  <si>
    <t>Смирнов Тимофей</t>
  </si>
  <si>
    <t>Сотников Тимофей</t>
  </si>
  <si>
    <t>Стешин Даниил</t>
  </si>
  <si>
    <t>Тесленко Никита</t>
  </si>
  <si>
    <t>Хуакова Анна</t>
  </si>
  <si>
    <t>Капустин Артем</t>
  </si>
  <si>
    <t>Коробков Даниил</t>
  </si>
  <si>
    <t>Коцко Сергей</t>
  </si>
  <si>
    <t>Крючков Артем</t>
  </si>
  <si>
    <t>Назаров Никита</t>
  </si>
  <si>
    <t>Норовяткина Виктория</t>
  </si>
  <si>
    <t>Рощин Тимофей</t>
  </si>
  <si>
    <t>Трубачев Кирилл</t>
  </si>
  <si>
    <t>Урих Иван</t>
  </si>
  <si>
    <t>Шляхов Никита</t>
  </si>
  <si>
    <t>Сызранцева Екатерина</t>
  </si>
  <si>
    <t>Халилов Амир</t>
  </si>
  <si>
    <t>Трофимов Максим</t>
  </si>
  <si>
    <t>коляска Vermeiren</t>
  </si>
  <si>
    <t>Куц Дмитрий</t>
  </si>
  <si>
    <t>Ифтоди Ксения</t>
  </si>
  <si>
    <t>Комаров Артемий</t>
  </si>
  <si>
    <t>Свиридов Виктор</t>
  </si>
  <si>
    <t>Терзи Виталина</t>
  </si>
  <si>
    <t>Кадышева Софья</t>
  </si>
  <si>
    <t>Жулдыбина Анастасия</t>
  </si>
  <si>
    <t>корсет Stabilo</t>
  </si>
  <si>
    <t>Потапова Ольга</t>
  </si>
  <si>
    <t>компрессионный трикотаж</t>
  </si>
  <si>
    <t>Кузьмины Владимир и Анатолий</t>
  </si>
  <si>
    <t>Лазарев Сергей</t>
  </si>
  <si>
    <t>шасси к коляске Оттобокк</t>
  </si>
  <si>
    <t>Кияненко Полина</t>
  </si>
  <si>
    <t>Татаева Алина</t>
  </si>
  <si>
    <t>Шнейдер Ксения</t>
  </si>
  <si>
    <t>препараты (Nulojix 14 фл)</t>
  </si>
  <si>
    <t>Шарифуллина Азалия</t>
  </si>
  <si>
    <t>Бостан Егор</t>
  </si>
  <si>
    <t>препараты (Nulojix 24 фл)</t>
  </si>
  <si>
    <t>Абдулаев Шарапудин</t>
  </si>
  <si>
    <t>Туравинов Владимир</t>
  </si>
  <si>
    <t>синдром Хантера</t>
  </si>
  <si>
    <t>удаление аденоидов и шунтирование ушей В НЦЗД</t>
  </si>
  <si>
    <t>Чубарова Дарья</t>
  </si>
  <si>
    <t>Николаев Антон</t>
  </si>
  <si>
    <t>ортопедия</t>
  </si>
  <si>
    <t>Раджапова Амина</t>
  </si>
  <si>
    <t>Туркменистан</t>
  </si>
  <si>
    <t>KID синдром</t>
  </si>
  <si>
    <t>Александров Ратмир</t>
  </si>
  <si>
    <t>Балданов Даши-Цырен</t>
  </si>
  <si>
    <t>Воронков Ярослав</t>
  </si>
  <si>
    <t>Дайлидович Савелий</t>
  </si>
  <si>
    <t>Дроздова София</t>
  </si>
  <si>
    <t>Илларионов Кирилл</t>
  </si>
  <si>
    <t>Илларионова Анна</t>
  </si>
  <si>
    <t>Кондратьева Дарья</t>
  </si>
  <si>
    <t>Коцур Милана</t>
  </si>
  <si>
    <t>Курносова Елизавета</t>
  </si>
  <si>
    <t>Максякова Вероника</t>
  </si>
  <si>
    <t>Минеев Никита</t>
  </si>
  <si>
    <t>Смирнов Святослав</t>
  </si>
  <si>
    <t>Соколова Полина</t>
  </si>
  <si>
    <t>Шатков Павел</t>
  </si>
  <si>
    <t>Балтибекова Надежда</t>
  </si>
  <si>
    <t>булезный эпидермолиз</t>
  </si>
  <si>
    <t>Савин Никита</t>
  </si>
  <si>
    <t>Батырхановы Марьям и Рамазан</t>
  </si>
  <si>
    <t>кресло для купания</t>
  </si>
  <si>
    <t>Бастраков Ефим</t>
  </si>
  <si>
    <t>вертикализатор</t>
  </si>
  <si>
    <t xml:space="preserve">Петренко Лиза </t>
  </si>
  <si>
    <t>Лашкова Анастасия</t>
  </si>
  <si>
    <t>Гибина Наталья</t>
  </si>
  <si>
    <t>Пономарева Анастасия</t>
  </si>
  <si>
    <t>Табачко Виктор</t>
  </si>
  <si>
    <t>Трушников Даниил</t>
  </si>
  <si>
    <t>Бурцевы</t>
  </si>
  <si>
    <t>Габбасовы</t>
  </si>
  <si>
    <t>Федотова Ирина</t>
  </si>
  <si>
    <t>лимфедема</t>
  </si>
  <si>
    <t>лечение в клинике ОТЕКОВНЕТ</t>
  </si>
  <si>
    <t>Муратов Илья</t>
  </si>
  <si>
    <t>коляска Umbrella</t>
  </si>
  <si>
    <t>Чуйко Кирилл</t>
  </si>
  <si>
    <t>Янковецкий Дмитрий</t>
  </si>
  <si>
    <t>Леньшина Алена</t>
  </si>
  <si>
    <t>Носкова Валерия</t>
  </si>
  <si>
    <t>Горшкова Елизавета</t>
  </si>
  <si>
    <t>Чернышов Евгений</t>
  </si>
  <si>
    <t>Страшко Артем</t>
  </si>
  <si>
    <t>Кукаркин Данила</t>
  </si>
  <si>
    <t>Шерстобитова Анастасия</t>
  </si>
  <si>
    <t>Шерстобитова Светлана</t>
  </si>
  <si>
    <t>Салимов Адель</t>
  </si>
  <si>
    <t>Сербулова Валерия</t>
  </si>
  <si>
    <t>Османова Умукурсум</t>
  </si>
  <si>
    <t>Коломейцев Максим</t>
  </si>
  <si>
    <t>Серова Вероника</t>
  </si>
  <si>
    <t>Макеев Петр</t>
  </si>
  <si>
    <t>Переворочаева Милена</t>
  </si>
  <si>
    <t>эллиптический тренажер</t>
  </si>
  <si>
    <t>Быкадорова Анастасия</t>
  </si>
  <si>
    <t>Сургучев Никита</t>
  </si>
  <si>
    <t>Баранова Алиса</t>
  </si>
  <si>
    <t>Яппаров Михаил</t>
  </si>
  <si>
    <t>Куприянова Анастасия</t>
  </si>
  <si>
    <t>Ижак Зоя</t>
  </si>
  <si>
    <t>Каржавин Всеволод</t>
  </si>
  <si>
    <t>Бобров Владимир</t>
  </si>
  <si>
    <t>Герасимов Кирилл</t>
  </si>
  <si>
    <t>Гогичаев Платон</t>
  </si>
  <si>
    <t>Симкова Алена</t>
  </si>
  <si>
    <t>Осипов Матвей</t>
  </si>
  <si>
    <t>Терешкина Олеся</t>
  </si>
  <si>
    <t>Плешаков Андрей</t>
  </si>
  <si>
    <t>Елисеев Всеволод</t>
  </si>
  <si>
    <t>Панин Андрей</t>
  </si>
  <si>
    <t>Михайлов Иван</t>
  </si>
  <si>
    <t>Чертова Анастасия</t>
  </si>
  <si>
    <t>Шестакова Ольга</t>
  </si>
  <si>
    <t>Германова Анастасия</t>
  </si>
  <si>
    <t>Касимов Эмиль</t>
  </si>
  <si>
    <t>Алексашин Кирилл</t>
  </si>
  <si>
    <t>Ракитина Эвелина</t>
  </si>
  <si>
    <t>Потапов Павел</t>
  </si>
  <si>
    <t>Ярлыков Даниил</t>
  </si>
  <si>
    <t>Воробьев Павел</t>
  </si>
  <si>
    <t>Тарасова Софья</t>
  </si>
  <si>
    <t>Пешкова Милена</t>
  </si>
  <si>
    <t>Вержанский Игорь</t>
  </si>
  <si>
    <t>Гудкова Василина</t>
  </si>
  <si>
    <t>Ванин Артем</t>
  </si>
  <si>
    <t>Щукин Алексей</t>
  </si>
  <si>
    <t>препараты (Гаммалон)</t>
  </si>
  <si>
    <t>Шабунин Степан</t>
  </si>
  <si>
    <t>Турчанова София</t>
  </si>
  <si>
    <t>Петрова Полина</t>
  </si>
  <si>
    <t>Панов Мирослав</t>
  </si>
  <si>
    <t>коляска AkcesMed</t>
  </si>
  <si>
    <t>Садретдинов Егор</t>
  </si>
  <si>
    <t>вертикализатор AkcesMed</t>
  </si>
  <si>
    <t>Филин Дмитрий</t>
  </si>
  <si>
    <t>Вострикова Юлия</t>
  </si>
  <si>
    <t>рассеянный склероз</t>
  </si>
  <si>
    <t>ТКМ</t>
  </si>
  <si>
    <t>Панченко Владислава</t>
  </si>
  <si>
    <t>МВ</t>
  </si>
  <si>
    <t>препараты (Бронхитол)</t>
  </si>
  <si>
    <t>Крутовы</t>
  </si>
  <si>
    <t>Папивины</t>
  </si>
  <si>
    <t>Блинова Анастасия</t>
  </si>
  <si>
    <t>Акимова Милана</t>
  </si>
  <si>
    <t>Лудзишь Ольга</t>
  </si>
  <si>
    <t>Зингер Александра</t>
  </si>
  <si>
    <t>Денисова Евгения</t>
  </si>
  <si>
    <t>Анисимов Николай</t>
  </si>
  <si>
    <t>Мкртчян Роза</t>
  </si>
  <si>
    <t>Армения</t>
  </si>
  <si>
    <t>Сысоев Дмитрий</t>
  </si>
  <si>
    <t>Рясова София</t>
  </si>
  <si>
    <t>Чернышев Павел</t>
  </si>
  <si>
    <t>Распутин Дмитрий</t>
  </si>
  <si>
    <t>Семья Селезневых</t>
  </si>
  <si>
    <t>Сеья Ильиных</t>
  </si>
  <si>
    <t>Урусова Элеонора</t>
  </si>
  <si>
    <t>Эннс Авелина</t>
  </si>
  <si>
    <t>Эннс Эльмира</t>
  </si>
  <si>
    <t>Греб Эвелина</t>
  </si>
  <si>
    <t>Контратьева Алена</t>
  </si>
  <si>
    <t>Кондратьев Алексей</t>
  </si>
  <si>
    <t>Минлибаев Ранель</t>
  </si>
  <si>
    <t>Худойбердиева Сохиба</t>
  </si>
  <si>
    <t>операция в ЦИТО</t>
  </si>
  <si>
    <t>Зуева Варвара</t>
  </si>
  <si>
    <t>Сараев Илья</t>
  </si>
  <si>
    <t>лечение в Индии</t>
  </si>
  <si>
    <t>Смагина Лидия</t>
  </si>
  <si>
    <t>кресло б/у</t>
  </si>
  <si>
    <t>обследование в Израиле</t>
  </si>
  <si>
    <t>Щербакова Александра</t>
  </si>
  <si>
    <t>Телеш Варвара</t>
  </si>
  <si>
    <t>коляска Fumagalli</t>
  </si>
  <si>
    <t>Васильков Максим</t>
  </si>
  <si>
    <t>Давыдова Ульяна</t>
  </si>
  <si>
    <t>Чёсова Елизавета</t>
  </si>
  <si>
    <t>Жуков Тимофей</t>
  </si>
  <si>
    <t>Сотникова Елизавета</t>
  </si>
  <si>
    <t>Князев Андрей</t>
  </si>
  <si>
    <t>Кириллов Сергей</t>
  </si>
  <si>
    <t>Марюткин Сергей</t>
  </si>
  <si>
    <t>Снеговая Александра</t>
  </si>
  <si>
    <t>Яндулина Полина</t>
  </si>
  <si>
    <t>Сагатинов Руслан</t>
  </si>
  <si>
    <t>Шангареев Аскар</t>
  </si>
  <si>
    <t>Свитнева Дарья</t>
  </si>
  <si>
    <t>Бекесов Акрам</t>
  </si>
  <si>
    <t>Коваль Злата</t>
  </si>
  <si>
    <t>Яковлева Марина</t>
  </si>
  <si>
    <t>Васильев Артемий</t>
  </si>
  <si>
    <t>Колмакова Эвелина</t>
  </si>
  <si>
    <t>Фазлутдинова Яна</t>
  </si>
  <si>
    <t>Полухина София</t>
  </si>
  <si>
    <t>Рындин Матвей</t>
  </si>
  <si>
    <t>Шарина Татьяна</t>
  </si>
  <si>
    <t>Алдагулова Азалия</t>
  </si>
  <si>
    <t>Ольшевский Александр</t>
  </si>
  <si>
    <t>Фуршатов Артем</t>
  </si>
  <si>
    <t>Гороховцева Милана</t>
  </si>
  <si>
    <t>Албот Тимур</t>
  </si>
  <si>
    <t>Черноиванов Матвей</t>
  </si>
  <si>
    <t>Трифонова Анастасия</t>
  </si>
  <si>
    <t>Фурцев Сергей</t>
  </si>
  <si>
    <t>Чернуха Даниил</t>
  </si>
  <si>
    <t>Ермакова Зарина</t>
  </si>
  <si>
    <t>нарушение мозгового кровообращения</t>
  </si>
  <si>
    <t>реабилитация, мат.помощь</t>
  </si>
  <si>
    <t>Бугульминская Юлия</t>
  </si>
  <si>
    <t>туалетный стул-шезлонг</t>
  </si>
  <si>
    <t>Мастрюкова Татьяна</t>
  </si>
  <si>
    <t>портативный концентратор кислорода</t>
  </si>
  <si>
    <t>Забейворота Маргарита</t>
  </si>
  <si>
    <t>Старков Савва</t>
  </si>
  <si>
    <t>Чмутова Виктория</t>
  </si>
  <si>
    <t>специализированное питание</t>
  </si>
  <si>
    <t>Соклаков Роман</t>
  </si>
  <si>
    <t>Коптев Егор</t>
  </si>
  <si>
    <t>тренажер Mini-Bike</t>
  </si>
  <si>
    <t>Чащина Милана</t>
  </si>
  <si>
    <t>Докучаев Илья</t>
  </si>
  <si>
    <t>Шатохина Валерия</t>
  </si>
  <si>
    <t>Трубихов Дмитрий</t>
  </si>
  <si>
    <t>Лета Денис</t>
  </si>
  <si>
    <t>Егоров Максим</t>
  </si>
  <si>
    <t>Ушаков Вячеслав</t>
  </si>
  <si>
    <t>Уржумова Василиса</t>
  </si>
  <si>
    <t>Махнев Михаил</t>
  </si>
  <si>
    <t>Гордеев Кирилл</t>
  </si>
  <si>
    <t>Глазунова София</t>
  </si>
  <si>
    <t>Локтионова Александра</t>
  </si>
  <si>
    <t>Райтыргина Яна</t>
  </si>
  <si>
    <t>Дубровский Анатолий</t>
  </si>
  <si>
    <t>тренажер, подушка</t>
  </si>
  <si>
    <t>Каракозян Артем</t>
  </si>
  <si>
    <t>Бедарева Милена</t>
  </si>
  <si>
    <t>Коршикова Мария</t>
  </si>
  <si>
    <t>Лысикова Арина</t>
  </si>
  <si>
    <t>врожденный лейкоз</t>
  </si>
  <si>
    <t>препарат (Defitelio)</t>
  </si>
  <si>
    <t>Подсевалов Николай</t>
  </si>
  <si>
    <t>последствия ЗЧМТ</t>
  </si>
  <si>
    <t>препарат Ксеомин</t>
  </si>
  <si>
    <t>Касьяненко Иван</t>
  </si>
  <si>
    <t>Калашникова Камилла</t>
  </si>
  <si>
    <t>Нажимова Резалия</t>
  </si>
  <si>
    <t>спондилоэпиметафизарная остеохондродисплазия</t>
  </si>
  <si>
    <t>Дерибас Алина</t>
  </si>
  <si>
    <t>Коваль Артем</t>
  </si>
  <si>
    <t>Злобин Владимир</t>
  </si>
  <si>
    <t>Кузнецов Семен</t>
  </si>
  <si>
    <t>Anatomic Sitt Pengy б/у</t>
  </si>
  <si>
    <t>Кулешова Арина</t>
  </si>
  <si>
    <t>Шапочкин Никита</t>
  </si>
  <si>
    <t>Шуканов Алихан</t>
  </si>
  <si>
    <t>Тьярт София</t>
  </si>
  <si>
    <t>Фуфаева Виктория</t>
  </si>
  <si>
    <t>Екенина Мария</t>
  </si>
  <si>
    <t>Дорошин Виктор</t>
  </si>
  <si>
    <t>Таныгин Даниэль</t>
  </si>
  <si>
    <t>Ащепкова Анжелика</t>
  </si>
  <si>
    <t>Антипорович Артем</t>
  </si>
  <si>
    <t>Хрущев Антон</t>
  </si>
  <si>
    <t>Овсянникова Василиса</t>
  </si>
  <si>
    <t>Баюсова Виктория</t>
  </si>
  <si>
    <t>Резепкин Дмитрий</t>
  </si>
  <si>
    <t>ВПР, Синдром Дауна</t>
  </si>
  <si>
    <t>Заикина Дарья</t>
  </si>
  <si>
    <t>мат.помощь (Велодоктор)</t>
  </si>
  <si>
    <t>Ястребов Платон</t>
  </si>
  <si>
    <t>Шапошников Арсений</t>
  </si>
  <si>
    <t>Фомичев Тимофей</t>
  </si>
  <si>
    <t>Третьякова Дарья</t>
  </si>
  <si>
    <t>Торкова Дарина</t>
  </si>
  <si>
    <t>Тимофеев Семен</t>
  </si>
  <si>
    <t>Тимофеев Леонид</t>
  </si>
  <si>
    <t>Сухорученко Валерия</t>
  </si>
  <si>
    <t>Питанов Иван</t>
  </si>
  <si>
    <t>Ниров Макар</t>
  </si>
  <si>
    <t>Михайлова Анастасия</t>
  </si>
  <si>
    <t>Мамишов Иззат</t>
  </si>
  <si>
    <t>Лукин Матвей</t>
  </si>
  <si>
    <t>Лукашевич Кирилл</t>
  </si>
  <si>
    <t>Коблов Никита</t>
  </si>
  <si>
    <t>Баротов Нуруллох</t>
  </si>
  <si>
    <t>Краснов Кирилл</t>
  </si>
  <si>
    <t>Кириченко Юлия</t>
  </si>
  <si>
    <t>Герасимов Александр</t>
  </si>
  <si>
    <t>Гаврюшенко Артем</t>
  </si>
  <si>
    <t>Габдрахманов Камиль</t>
  </si>
  <si>
    <t>Бастриков Владислав</t>
  </si>
  <si>
    <t>Кадакова Алёна</t>
  </si>
  <si>
    <t xml:space="preserve">велосипед  </t>
  </si>
  <si>
    <t>Мальцев Кирилл</t>
  </si>
  <si>
    <t>Куленков Давид</t>
  </si>
  <si>
    <t>коляска Ортоника</t>
  </si>
  <si>
    <t>Курбатова Полина</t>
  </si>
  <si>
    <t>медицинская кровать</t>
  </si>
  <si>
    <t>Гатауллина Гульназ</t>
  </si>
  <si>
    <t>мат. помощь (велосипед)</t>
  </si>
  <si>
    <t>Керимова Мария</t>
  </si>
  <si>
    <t>мат. помощь (препараты)</t>
  </si>
  <si>
    <t>Титенков Михаил</t>
  </si>
  <si>
    <t>Богирь Дмитрий</t>
  </si>
  <si>
    <t>Чанова Виктория</t>
  </si>
  <si>
    <t>мат. помощь (ходунки)</t>
  </si>
  <si>
    <t>Дорошенко София</t>
  </si>
  <si>
    <t>велосипед Vermeiren</t>
  </si>
  <si>
    <t>Глушков Максим</t>
  </si>
  <si>
    <t>Дружинин Александра</t>
  </si>
  <si>
    <t>Киямов Ринат</t>
  </si>
  <si>
    <t>Решетов Марк</t>
  </si>
  <si>
    <t>мат. помощь (коляска Кимба б/у)</t>
  </si>
  <si>
    <t>Жданкин Денис</t>
  </si>
  <si>
    <t>Джур Полина</t>
  </si>
  <si>
    <t>лечение</t>
  </si>
  <si>
    <t>Ивановский Владимир</t>
  </si>
  <si>
    <t>Мельников Сергей</t>
  </si>
  <si>
    <t>Фабричный Артем</t>
  </si>
  <si>
    <t>Бабич Богдан</t>
  </si>
  <si>
    <t>Пережигина Полина</t>
  </si>
  <si>
    <t>Маркинов Евгений</t>
  </si>
  <si>
    <t>Кириллова Ксения</t>
  </si>
  <si>
    <t>Погорелов Максим</t>
  </si>
  <si>
    <t>Мелешко Даниил</t>
  </si>
  <si>
    <t>гамартома гипоталамуса</t>
  </si>
  <si>
    <t>Сироткин Кирилл</t>
  </si>
  <si>
    <t>операция в Техасе</t>
  </si>
  <si>
    <t>Мерзлякова Татьяна</t>
  </si>
  <si>
    <t>Батяев Дмитрий</t>
  </si>
  <si>
    <t>Батяева Анастасия</t>
  </si>
  <si>
    <t>Слезевич Егор</t>
  </si>
  <si>
    <t>Азаров Роман</t>
  </si>
  <si>
    <t>Короткова Арина</t>
  </si>
  <si>
    <t>Васильев Артем</t>
  </si>
  <si>
    <t>Ващенко Семен</t>
  </si>
  <si>
    <t>Петропавловская Виктория</t>
  </si>
  <si>
    <t>Ужанкова Полина</t>
  </si>
  <si>
    <t>Москаева Ольга</t>
  </si>
  <si>
    <t>Горбачева Анастасия</t>
  </si>
  <si>
    <t>Дущенко Роман</t>
  </si>
  <si>
    <t>Дегтярева Анна</t>
  </si>
  <si>
    <t>Ванина Элина</t>
  </si>
  <si>
    <t>Сасина Алина</t>
  </si>
  <si>
    <t>Заводина Валерия</t>
  </si>
  <si>
    <t>Кожина Кристина</t>
  </si>
  <si>
    <t>Торопов Владислав</t>
  </si>
  <si>
    <t>Ветров Натан</t>
  </si>
  <si>
    <t>кресло для ванны AkcesMed</t>
  </si>
  <si>
    <t>Свитов Илья</t>
  </si>
  <si>
    <t xml:space="preserve">коляска Рейсер </t>
  </si>
  <si>
    <t>Елизарьев Матвей</t>
  </si>
  <si>
    <t>Convaid Cruiser CX14</t>
  </si>
  <si>
    <t>коляска AnatomicSitt</t>
  </si>
  <si>
    <t>Кувалдина Василиса</t>
  </si>
  <si>
    <t>Андоськин Захар</t>
  </si>
  <si>
    <t>Фаустов Иван</t>
  </si>
  <si>
    <t>Несмиянов Артем</t>
  </si>
  <si>
    <t>мат.помощь (велосипед)</t>
  </si>
  <si>
    <t>Катковская София</t>
  </si>
  <si>
    <t>операция (Берлин)</t>
  </si>
  <si>
    <t>препараты (Нулоджикс)</t>
  </si>
  <si>
    <t>Галкин Максим</t>
  </si>
  <si>
    <t>мат.помощь (велотренажер)</t>
  </si>
  <si>
    <t>препараты (Busilvex)</t>
  </si>
  <si>
    <t>Крылов Павел</t>
  </si>
  <si>
    <t>Галимзянова Амина</t>
  </si>
  <si>
    <t>туберозный склероз</t>
  </si>
  <si>
    <t>препараты (Votubia)</t>
  </si>
  <si>
    <t>Слепухин Александр</t>
  </si>
  <si>
    <t>парез</t>
  </si>
  <si>
    <t>операция в Бакулева</t>
  </si>
  <si>
    <t>Носков Артем</t>
  </si>
  <si>
    <t>кресло Akcesmed Зебра</t>
  </si>
  <si>
    <t>Капустина Ксения</t>
  </si>
  <si>
    <t>вертикализатор AkcesMed Котенок</t>
  </si>
  <si>
    <t>Маркелов Данила</t>
  </si>
  <si>
    <t>коляска Akcesmed Рейсер +</t>
  </si>
  <si>
    <t>Софронов Кирилл</t>
  </si>
  <si>
    <t>коляска Akcesmed Гиппо</t>
  </si>
  <si>
    <t>Софронова Кристин</t>
  </si>
  <si>
    <t>Панин Степан</t>
  </si>
  <si>
    <t>вертикализатор AkcesMed Котенок 2 Инвенто</t>
  </si>
  <si>
    <t>Минченко Артем</t>
  </si>
  <si>
    <t xml:space="preserve">коляска Akcesmed Рейсер </t>
  </si>
  <si>
    <t>Гарипова Инна</t>
  </si>
  <si>
    <t>Приходько Стефания</t>
  </si>
  <si>
    <t>Бондаренко Владимир</t>
  </si>
  <si>
    <t>Маслова Кристина</t>
  </si>
  <si>
    <t>сенсоры</t>
  </si>
  <si>
    <t>Газизова Ралина</t>
  </si>
  <si>
    <t>Пищик Семен</t>
  </si>
  <si>
    <t>коляска MyWam</t>
  </si>
  <si>
    <t>Матвеева Анастасия</t>
  </si>
  <si>
    <t>вертикализатор Активал</t>
  </si>
  <si>
    <t>Тарасова Арина</t>
  </si>
  <si>
    <t>Коломейцев Анатолий</t>
  </si>
  <si>
    <t>вертикализатор Akcesmed Активал</t>
  </si>
  <si>
    <t>Поломошнова Наталья</t>
  </si>
  <si>
    <t>Субаев Артем</t>
  </si>
  <si>
    <t>Газиев Тимур</t>
  </si>
  <si>
    <t>Геурков Георгий</t>
  </si>
  <si>
    <t>велосипед Ангел Соло</t>
  </si>
  <si>
    <t>Лопушанский Владислав</t>
  </si>
  <si>
    <t>Романова Ксения</t>
  </si>
  <si>
    <t>Рахмангулова Алина</t>
  </si>
  <si>
    <t>Тишакова Софья</t>
  </si>
  <si>
    <t>Манапов Саят</t>
  </si>
  <si>
    <t>Березина София</t>
  </si>
  <si>
    <t>мат.помощь (сенсоры)</t>
  </si>
  <si>
    <t>Нартайлакова Маргарита</t>
  </si>
  <si>
    <t>Ишмуратов Ислам</t>
  </si>
  <si>
    <t>Кудашева Зейнеп</t>
  </si>
  <si>
    <t>многодетные</t>
  </si>
  <si>
    <t>мат. помощь</t>
  </si>
  <si>
    <t>Зайцев Матвей</t>
  </si>
  <si>
    <t>Кудрявцева Ульяна</t>
  </si>
  <si>
    <t>Гайнулин Райнур</t>
  </si>
  <si>
    <t>Неженцев Лука</t>
  </si>
  <si>
    <t>Зельев Олег</t>
  </si>
  <si>
    <t>Кондрашкина Эмилия</t>
  </si>
  <si>
    <t>Загирова Камилла</t>
  </si>
  <si>
    <t>коляска Akcesmed Рейсер</t>
  </si>
  <si>
    <t>Демянчук Ольга</t>
  </si>
  <si>
    <t>вертикализатор  Akcesmed Далматинчик Инвенто</t>
  </si>
  <si>
    <t>Харин Илья</t>
  </si>
  <si>
    <t>КЭП-миопатия</t>
  </si>
  <si>
    <t>реабилитация (Галилео)</t>
  </si>
  <si>
    <t>Саркисова Марина</t>
  </si>
  <si>
    <t>препараты (Тиенам)</t>
  </si>
  <si>
    <t>Медведева Дарья</t>
  </si>
  <si>
    <t>мат. помощь (велотренажер)</t>
  </si>
  <si>
    <t>Миллер Захар</t>
  </si>
  <si>
    <t>Захаров Никита</t>
  </si>
  <si>
    <t>мат. помощь (ТСР)</t>
  </si>
  <si>
    <t>Шрагер Мария</t>
  </si>
  <si>
    <t>Исматзода Бободжон</t>
  </si>
  <si>
    <t>Дохно Лев</t>
  </si>
  <si>
    <t>ходунки R82</t>
  </si>
  <si>
    <t>Верещагин Алексей</t>
  </si>
  <si>
    <t>инсульт</t>
  </si>
  <si>
    <t>реабилитация в центре "Опора" в Ставрополе</t>
  </si>
  <si>
    <t>Сычева Надежда</t>
  </si>
  <si>
    <t>электропривод к коляске</t>
  </si>
  <si>
    <t>Кузнецова Кристина</t>
  </si>
  <si>
    <t>вертикализатор R82</t>
  </si>
  <si>
    <t>Исмаилов Камиль</t>
  </si>
  <si>
    <t>Кузьмин Андрей</t>
  </si>
  <si>
    <t>Амбарцумян Агван</t>
  </si>
  <si>
    <t>киста ГМ</t>
  </si>
  <si>
    <t>Цап Юрий</t>
  </si>
  <si>
    <t>Кувондиков Хаетжон</t>
  </si>
  <si>
    <t>Шорохова Юлия</t>
  </si>
  <si>
    <t>фенилкетонурия</t>
  </si>
  <si>
    <t>Ситдиков Рэмир</t>
  </si>
  <si>
    <t>Меняйлова Полина</t>
  </si>
  <si>
    <t>вульгарный псориаз</t>
  </si>
  <si>
    <t>препараты (Стелара)</t>
  </si>
  <si>
    <t>Григоренко Артур</t>
  </si>
  <si>
    <t>Василевская Ева</t>
  </si>
  <si>
    <t>аксессуары к ходункам Грилло</t>
  </si>
  <si>
    <t>Фролова Ева</t>
  </si>
  <si>
    <t>носитель трахеостомы</t>
  </si>
  <si>
    <t>Лисунов Никита</t>
  </si>
  <si>
    <t>Фейсханов Салават</t>
  </si>
  <si>
    <t>Пугачев Миша</t>
  </si>
  <si>
    <t>Салимгараев Мурат</t>
  </si>
  <si>
    <t>Варанкина Виктория</t>
  </si>
  <si>
    <t>Политова Юлия</t>
  </si>
  <si>
    <t>бронхоэктатическая болезнь</t>
  </si>
  <si>
    <t>Баненков Арсений</t>
  </si>
  <si>
    <t>Исакулов Дониер</t>
  </si>
  <si>
    <t>ЕЩЕ НЕ ОПЛАЧЕН!</t>
  </si>
  <si>
    <t>Пиканов Дмитрий</t>
  </si>
  <si>
    <t>Фадеев Кирилл</t>
  </si>
  <si>
    <t>Силаков Кирилл</t>
  </si>
  <si>
    <t>вертикализатор Газель</t>
  </si>
  <si>
    <t>организации</t>
  </si>
  <si>
    <t>спортивное снаряжение</t>
  </si>
  <si>
    <t>РНЦХ</t>
  </si>
  <si>
    <t>прививки Priorix Tetra</t>
  </si>
  <si>
    <t>Лукьяненко Александр</t>
  </si>
  <si>
    <t>Желавская Светлана</t>
  </si>
  <si>
    <t>БАС</t>
  </si>
  <si>
    <t>аппарат НИВЛ</t>
  </si>
  <si>
    <t xml:space="preserve">Откашливатель </t>
  </si>
  <si>
    <t>Шоман Николай</t>
  </si>
  <si>
    <t>реабилитация в Центре патологии речи</t>
  </si>
  <si>
    <t>Гришин Никита</t>
  </si>
  <si>
    <t>генетический анализ ХМА</t>
  </si>
  <si>
    <t>Аскеров Тимур</t>
  </si>
  <si>
    <t>Королев Иван</t>
  </si>
  <si>
    <t>вертикализатор AkcesMed, столик</t>
  </si>
  <si>
    <t>Зрулин Арсений</t>
  </si>
  <si>
    <t>мат. помощь (оборудование)</t>
  </si>
  <si>
    <t>Епифанов Григорий</t>
  </si>
  <si>
    <t>Казнин Александр</t>
  </si>
  <si>
    <t>Бартошкин Роман</t>
  </si>
  <si>
    <t>Шараева Лада</t>
  </si>
  <si>
    <t>коляска Мир титана</t>
  </si>
  <si>
    <t>Даничкин Даниил</t>
  </si>
  <si>
    <t>Размоскина Вероника</t>
  </si>
  <si>
    <t>Тилова Элина</t>
  </si>
  <si>
    <t>корсет</t>
  </si>
  <si>
    <t>Гудков Артем</t>
  </si>
  <si>
    <t>коляска Thomashilfen</t>
  </si>
  <si>
    <t>Леонтьев Роман</t>
  </si>
  <si>
    <t>Русецкий Григорий</t>
  </si>
  <si>
    <t>Зелковский Тимофей</t>
  </si>
  <si>
    <t>Машкина Елизавета</t>
  </si>
  <si>
    <t>Сурма Анастасия</t>
  </si>
  <si>
    <t>Костюнин Матвей</t>
  </si>
  <si>
    <t>Прокушкина  Виталина</t>
  </si>
  <si>
    <t>Иванов Степан</t>
  </si>
  <si>
    <t>Косовский Денис</t>
  </si>
  <si>
    <t>Гусиева Марьям</t>
  </si>
  <si>
    <t>Созонова Кира</t>
  </si>
  <si>
    <t>Курбанова Ашура</t>
  </si>
  <si>
    <t>Чернавских Даниил</t>
  </si>
  <si>
    <t>Екенина Дарья</t>
  </si>
  <si>
    <t>Петракова Ангелина</t>
  </si>
  <si>
    <t>Сальникова Александра</t>
  </si>
  <si>
    <t>Бабушкина Евгения</t>
  </si>
  <si>
    <t>Выскребенцев Ахмед</t>
  </si>
  <si>
    <t>Джафарова Заира</t>
  </si>
  <si>
    <t>Загибалова Наталья</t>
  </si>
  <si>
    <t>Диков Павел</t>
  </si>
  <si>
    <t>Литвинов Матвей</t>
  </si>
  <si>
    <t>Дмитриев Владислав</t>
  </si>
  <si>
    <t>Мармаш Максим</t>
  </si>
  <si>
    <t>ходунки Ангел Соло</t>
  </si>
  <si>
    <t>Герфанов Исмагил</t>
  </si>
  <si>
    <t>Павлова Сафия</t>
  </si>
  <si>
    <t>коляска Hoggi б/у</t>
  </si>
  <si>
    <t>Колесников Андрей</t>
  </si>
  <si>
    <t>Стексова София</t>
  </si>
  <si>
    <t>Бурматов Захар</t>
  </si>
  <si>
    <t>Ловцов Ярослав</t>
  </si>
  <si>
    <t>Тимирева Дарья</t>
  </si>
  <si>
    <t>Свиридова Ксения</t>
  </si>
  <si>
    <t>Кудряшова Виктория</t>
  </si>
  <si>
    <t>Петренко Елена</t>
  </si>
  <si>
    <t>динамический параподиум</t>
  </si>
  <si>
    <t>Карпухин Вадим</t>
  </si>
  <si>
    <t>реабилитация (Родник)</t>
  </si>
  <si>
    <t>Ковалева Софья</t>
  </si>
  <si>
    <t>AkcesMed Далматинчик Инвенто</t>
  </si>
  <si>
    <t>Грушевой Кирилл</t>
  </si>
  <si>
    <t>Чурсанов Егор</t>
  </si>
  <si>
    <t>Федоров Родион</t>
  </si>
  <si>
    <t>коляска AnatomicSitt б/у</t>
  </si>
  <si>
    <t>Рогачков Артем</t>
  </si>
  <si>
    <t>коляска Оттобокк б/у</t>
  </si>
  <si>
    <t>Криворучко Максим</t>
  </si>
  <si>
    <t>коляска R82 б/у</t>
  </si>
  <si>
    <t>Воложанинов Артем</t>
  </si>
  <si>
    <t>Слепов Игорь</t>
  </si>
  <si>
    <t>Букреева Александра</t>
  </si>
  <si>
    <t>прогрессирующая мышечная дистрофия</t>
  </si>
  <si>
    <t>коляска, туалетная система</t>
  </si>
  <si>
    <t>Головенькова Арина</t>
  </si>
  <si>
    <t>препараты (Кэмпас, Солирис)</t>
  </si>
  <si>
    <t>Путенков Кирилл</t>
  </si>
  <si>
    <t>Ридель Анастасия</t>
  </si>
  <si>
    <t>Кошелева Мария</t>
  </si>
  <si>
    <t>коляски Оттобокк</t>
  </si>
  <si>
    <t>Поклонская Анна</t>
  </si>
  <si>
    <t>Тутаев Арсений</t>
  </si>
  <si>
    <t>Шилина Полина</t>
  </si>
  <si>
    <t>обследование (Германия)</t>
  </si>
  <si>
    <t>Мадаминов Зафарбек</t>
  </si>
  <si>
    <t>Батеев Михаил</t>
  </si>
  <si>
    <t>тренажер для ходьбы</t>
  </si>
  <si>
    <t>Дмитриева Ксения</t>
  </si>
  <si>
    <t>Соболев Вячеслав</t>
  </si>
  <si>
    <t>Ларин Валерий</t>
  </si>
  <si>
    <t>Иванов Евгений</t>
  </si>
  <si>
    <t>атрезия хоан</t>
  </si>
  <si>
    <t>Князевский Игорь</t>
  </si>
  <si>
    <t>Шумилова София</t>
  </si>
  <si>
    <t>Мирошников Арсений</t>
  </si>
  <si>
    <t>клеточная аплазия</t>
  </si>
  <si>
    <t>Зубреева Валерия</t>
  </si>
  <si>
    <t>препараты (Файкомпа)</t>
  </si>
  <si>
    <t>Румянцев Артем</t>
  </si>
  <si>
    <t>подъемник SAVVA</t>
  </si>
  <si>
    <t>Коршенко Алена</t>
  </si>
  <si>
    <t>Семенчук Степан</t>
  </si>
  <si>
    <t>Куприянова Евгения</t>
  </si>
  <si>
    <t>Мешков Арсений</t>
  </si>
  <si>
    <t>Оттобокк Майгоу</t>
  </si>
  <si>
    <t>Копьев Даниил</t>
  </si>
  <si>
    <t>препараты (Фоскавир)</t>
  </si>
  <si>
    <t>Евстигнеева Анастасия</t>
  </si>
  <si>
    <t>Батраков Богдан</t>
  </si>
  <si>
    <t>Колесников Александр</t>
  </si>
  <si>
    <t>стул Фламинго</t>
  </si>
  <si>
    <t>Елисеенко Кирилл</t>
  </si>
  <si>
    <t>хондроматоз</t>
  </si>
  <si>
    <t>ортопедия НЦЗД</t>
  </si>
  <si>
    <t>Глебовы</t>
  </si>
  <si>
    <t>мат.помощь деньги от ГК Короны</t>
  </si>
  <si>
    <t>матпомощь деньги от ГК Короны</t>
  </si>
  <si>
    <t>Собко Андрей</t>
  </si>
  <si>
    <t>операция в Нидерландах</t>
  </si>
  <si>
    <t>Завалишин Максим</t>
  </si>
  <si>
    <t>вертикализатор Котенок 2 Инвенто</t>
  </si>
  <si>
    <t>Воробьева Анастасия</t>
  </si>
  <si>
    <t>коляска Convaid Rodeo б/у</t>
  </si>
  <si>
    <t>Мозговой Дмитрий</t>
  </si>
  <si>
    <t>препараты (Адцетрис)</t>
  </si>
  <si>
    <t>СМА, муковисцидоз</t>
  </si>
  <si>
    <t>Чепкова Полина</t>
  </si>
  <si>
    <t>Ясенкова Елизавета</t>
  </si>
  <si>
    <t>ДЦП, тугоухость 4 степени</t>
  </si>
  <si>
    <t>слуховой аппарат Phonak sky v 70-up</t>
  </si>
  <si>
    <t>Муратов Вячеслав</t>
  </si>
  <si>
    <t xml:space="preserve">Пугаченко Светлана </t>
  </si>
  <si>
    <t>Барановы семья</t>
  </si>
  <si>
    <t>Емельяненко Галина</t>
  </si>
  <si>
    <t>Данильян Ева</t>
  </si>
  <si>
    <t>Селина Анастасия</t>
  </si>
  <si>
    <t>Лизова Вероника</t>
  </si>
  <si>
    <t>Юшкевич Кристина</t>
  </si>
  <si>
    <t>Тарасова Наталья</t>
  </si>
  <si>
    <t>Савина Нина</t>
  </si>
  <si>
    <t>Сурма Александра</t>
  </si>
  <si>
    <t>Миронюк Матвей</t>
  </si>
  <si>
    <t>Звягинцевы семья</t>
  </si>
  <si>
    <t>Лопатины семья</t>
  </si>
  <si>
    <t>Потаповы семья</t>
  </si>
  <si>
    <t>Луковские (Нибаба)</t>
  </si>
  <si>
    <t>Антюхин Иван</t>
  </si>
  <si>
    <t>Прокопова Татьяна</t>
  </si>
  <si>
    <t>Бреус Анна</t>
  </si>
  <si>
    <t>Полякова Надежда</t>
  </si>
  <si>
    <t>Поляков Александр</t>
  </si>
  <si>
    <t>Табачков Виктор</t>
  </si>
  <si>
    <t>Маркин Максим</t>
  </si>
  <si>
    <t>Малохатко Дарья</t>
  </si>
  <si>
    <t>Бабич Дарья</t>
  </si>
  <si>
    <t>Казанцев Артем</t>
  </si>
  <si>
    <t>Шишкина Полина</t>
  </si>
  <si>
    <t xml:space="preserve">Укропов Никита </t>
  </si>
  <si>
    <t>Толмачев Владимир</t>
  </si>
  <si>
    <t>Нартайлакова Рита</t>
  </si>
  <si>
    <t>Трещева Лера</t>
  </si>
  <si>
    <t xml:space="preserve">Чеховы </t>
  </si>
  <si>
    <t>Колесниковы</t>
  </si>
  <si>
    <t>Колесникова Дарья</t>
  </si>
  <si>
    <t>коляска Hoggi б/у дом</t>
  </si>
  <si>
    <t>коляска Hoggi б/у прогулочная</t>
  </si>
  <si>
    <t>Колмакова Мария</t>
  </si>
  <si>
    <t>24 упак. Гианеб</t>
  </si>
  <si>
    <t>Ястребов Андрей</t>
  </si>
  <si>
    <t>трахеостомические трубки</t>
  </si>
  <si>
    <t>Ботурова Зулола</t>
  </si>
  <si>
    <t xml:space="preserve">Трофименко Мария </t>
  </si>
  <si>
    <t>CHD2</t>
  </si>
  <si>
    <t>кетогенная диета</t>
  </si>
  <si>
    <t>Проскова Галина</t>
  </si>
  <si>
    <t>Митькина Полина</t>
  </si>
  <si>
    <t>Алешин Артем</t>
  </si>
  <si>
    <t>Полухина Ирина</t>
  </si>
  <si>
    <t>Казакова Вероника</t>
  </si>
  <si>
    <t>Рудик Роман</t>
  </si>
  <si>
    <t>Кудяшев Артем</t>
  </si>
  <si>
    <t>Андреянова Полина</t>
  </si>
  <si>
    <t>Фролова Екатерина</t>
  </si>
  <si>
    <t>Лушкова Ева</t>
  </si>
  <si>
    <t>Рындин Иван</t>
  </si>
  <si>
    <t>Яруллин Тимур</t>
  </si>
  <si>
    <t>Маткевич Марьяна</t>
  </si>
  <si>
    <t>Булгаков Михаил</t>
  </si>
  <si>
    <t>Кузьменко Артем</t>
  </si>
  <si>
    <t>Стародубов Кирилл</t>
  </si>
  <si>
    <t>Газиев Данил</t>
  </si>
  <si>
    <t>Валиулин Артем</t>
  </si>
  <si>
    <t>Прокушкина Виталина</t>
  </si>
  <si>
    <t>Гуляев Артем</t>
  </si>
  <si>
    <t>Залилова Анисия</t>
  </si>
  <si>
    <t>кетогенная диета, клиника "Мидеал"</t>
  </si>
  <si>
    <t>Итого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</si>
</sst>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\.m\.yyyy"/>
  </numFmts>
  <fonts count="10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  <font>
      <sz val="8"/>
      <name val="Arial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/>
    <xf numFmtId="16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right" wrapText="1"/>
    </xf>
    <xf numFmtId="4" fontId="4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5" fillId="2" borderId="0" xfId="0" applyFont="1" applyFill="1" applyAlignment="1"/>
    <xf numFmtId="165" fontId="1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4" fontId="4" fillId="0" borderId="0" xfId="0" applyNumberFormat="1" applyFont="1" applyBorder="1" applyAlignment="1">
      <alignment horizontal="right"/>
    </xf>
    <xf numFmtId="0" fontId="1" fillId="2" borderId="0" xfId="0" applyFont="1" applyFill="1" applyBorder="1" applyAlignment="1">
      <alignment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92"/>
  <sheetViews>
    <sheetView tabSelected="1" workbookViewId="0">
      <pane ySplit="1" topLeftCell="A2" activePane="bottomLeft" state="frozen"/>
      <selection pane="bottomLeft" activeCell="D825" sqref="D825"/>
    </sheetView>
  </sheetViews>
  <sheetFormatPr defaultColWidth="14.42578125" defaultRowHeight="12.75" customHeight="1"/>
  <cols>
    <col min="1" max="1" width="25.5703125" customWidth="1"/>
    <col min="3" max="3" width="16.85546875" customWidth="1"/>
    <col min="4" max="4" width="36.28515625" customWidth="1"/>
  </cols>
  <sheetData>
    <row r="1" spans="1:6" ht="13.5" customHeight="1">
      <c r="A1" s="4" t="s">
        <v>2</v>
      </c>
      <c r="B1" s="1" t="s">
        <v>0</v>
      </c>
      <c r="C1" s="1" t="s">
        <v>3</v>
      </c>
      <c r="D1" s="1" t="s">
        <v>4</v>
      </c>
      <c r="E1" s="11">
        <v>18900</v>
      </c>
      <c r="F1" s="7">
        <v>43112</v>
      </c>
    </row>
    <row r="2" spans="1:6" ht="15">
      <c r="A2" s="1" t="s">
        <v>8</v>
      </c>
      <c r="B2" s="1" t="s">
        <v>0</v>
      </c>
      <c r="C2" s="1" t="s">
        <v>3</v>
      </c>
      <c r="D2" s="1" t="s">
        <v>9</v>
      </c>
      <c r="E2" s="11">
        <v>298700</v>
      </c>
      <c r="F2" s="7">
        <v>43112</v>
      </c>
    </row>
    <row r="3" spans="1:6" ht="15">
      <c r="A3" s="1" t="s">
        <v>10</v>
      </c>
      <c r="B3" s="1" t="s">
        <v>0</v>
      </c>
      <c r="C3" s="1" t="s">
        <v>3</v>
      </c>
      <c r="D3" s="1" t="s">
        <v>12</v>
      </c>
      <c r="E3" s="11">
        <v>535800</v>
      </c>
      <c r="F3" s="7">
        <v>43112</v>
      </c>
    </row>
    <row r="4" spans="1:6" ht="15">
      <c r="A4" s="1" t="s">
        <v>14</v>
      </c>
      <c r="B4" s="1" t="s">
        <v>0</v>
      </c>
      <c r="C4" s="1" t="s">
        <v>3</v>
      </c>
      <c r="D4" s="1" t="s">
        <v>15</v>
      </c>
      <c r="E4" s="11">
        <v>581000</v>
      </c>
      <c r="F4" s="7">
        <v>43112</v>
      </c>
    </row>
    <row r="5" spans="1:6" ht="15">
      <c r="A5" s="1" t="s">
        <v>16</v>
      </c>
      <c r="B5" s="1" t="s">
        <v>0</v>
      </c>
      <c r="C5" s="1" t="s">
        <v>3</v>
      </c>
      <c r="D5" s="1" t="s">
        <v>17</v>
      </c>
      <c r="E5" s="11">
        <v>76500</v>
      </c>
      <c r="F5" s="7">
        <v>43115</v>
      </c>
    </row>
    <row r="6" spans="1:6" ht="15">
      <c r="A6" s="1" t="s">
        <v>18</v>
      </c>
      <c r="B6" s="1" t="s">
        <v>0</v>
      </c>
      <c r="C6" s="1" t="s">
        <v>19</v>
      </c>
      <c r="D6" s="1" t="s">
        <v>20</v>
      </c>
      <c r="E6" s="11">
        <v>25700</v>
      </c>
      <c r="F6" s="7">
        <v>43115</v>
      </c>
    </row>
    <row r="7" spans="1:6" ht="15">
      <c r="A7" s="1" t="s">
        <v>22</v>
      </c>
      <c r="B7" s="1" t="s">
        <v>23</v>
      </c>
      <c r="C7" s="1" t="s">
        <v>3</v>
      </c>
      <c r="D7" s="1" t="s">
        <v>24</v>
      </c>
      <c r="E7" s="11">
        <v>210000</v>
      </c>
      <c r="F7" s="7">
        <v>43115</v>
      </c>
    </row>
    <row r="8" spans="1:6" ht="15">
      <c r="A8" s="1" t="s">
        <v>25</v>
      </c>
      <c r="B8" s="1" t="s">
        <v>23</v>
      </c>
      <c r="C8" s="1" t="s">
        <v>3</v>
      </c>
      <c r="D8" s="1" t="s">
        <v>24</v>
      </c>
      <c r="E8" s="11">
        <v>227000</v>
      </c>
      <c r="F8" s="7">
        <v>43115</v>
      </c>
    </row>
    <row r="9" spans="1:6" ht="15">
      <c r="A9" s="4" t="s">
        <v>27</v>
      </c>
      <c r="B9" s="1" t="s">
        <v>0</v>
      </c>
      <c r="C9" s="1" t="s">
        <v>29</v>
      </c>
      <c r="D9" s="1" t="s">
        <v>4</v>
      </c>
      <c r="E9" s="11">
        <v>32000</v>
      </c>
      <c r="F9" s="7">
        <v>43115</v>
      </c>
    </row>
    <row r="10" spans="1:6" ht="15">
      <c r="A10" s="1" t="s">
        <v>30</v>
      </c>
      <c r="B10" s="1" t="s">
        <v>0</v>
      </c>
      <c r="C10" s="1" t="s">
        <v>3</v>
      </c>
      <c r="D10" s="1" t="s">
        <v>31</v>
      </c>
      <c r="E10" s="11">
        <v>43500</v>
      </c>
      <c r="F10" s="7">
        <v>43115</v>
      </c>
    </row>
    <row r="11" spans="1:6" ht="15">
      <c r="A11" s="1" t="s">
        <v>32</v>
      </c>
      <c r="B11" s="1" t="s">
        <v>0</v>
      </c>
      <c r="C11" s="1" t="s">
        <v>3</v>
      </c>
      <c r="D11" s="1" t="s">
        <v>33</v>
      </c>
      <c r="E11" s="11">
        <v>3800</v>
      </c>
      <c r="F11" s="7">
        <v>43115</v>
      </c>
    </row>
    <row r="12" spans="1:6" ht="15">
      <c r="A12" s="1" t="s">
        <v>35</v>
      </c>
      <c r="B12" s="1" t="s">
        <v>0</v>
      </c>
      <c r="C12" s="1" t="s">
        <v>3</v>
      </c>
      <c r="D12" s="1" t="s">
        <v>36</v>
      </c>
      <c r="E12" s="11">
        <f>(995.73+100)*70.45</f>
        <v>77194.178500000009</v>
      </c>
      <c r="F12" s="7">
        <v>43116</v>
      </c>
    </row>
    <row r="13" spans="1:6" ht="15">
      <c r="A13" s="1" t="s">
        <v>37</v>
      </c>
      <c r="B13" s="1" t="s">
        <v>0</v>
      </c>
      <c r="C13" s="1" t="s">
        <v>38</v>
      </c>
      <c r="D13" s="1" t="s">
        <v>39</v>
      </c>
      <c r="E13" s="11">
        <v>659100</v>
      </c>
      <c r="F13" s="7">
        <v>43123</v>
      </c>
    </row>
    <row r="14" spans="1:6" ht="15">
      <c r="A14" s="1" t="s">
        <v>40</v>
      </c>
      <c r="B14" s="1" t="s">
        <v>0</v>
      </c>
      <c r="C14" s="1" t="s">
        <v>41</v>
      </c>
      <c r="D14" s="1" t="s">
        <v>42</v>
      </c>
      <c r="E14" s="11">
        <v>30000</v>
      </c>
      <c r="F14" s="7">
        <v>43123</v>
      </c>
    </row>
    <row r="15" spans="1:6" ht="26.25">
      <c r="A15" s="9" t="s">
        <v>43</v>
      </c>
      <c r="B15" s="9" t="s">
        <v>0</v>
      </c>
      <c r="C15" s="9" t="s">
        <v>5</v>
      </c>
      <c r="D15" s="9" t="s">
        <v>45</v>
      </c>
      <c r="E15" s="11">
        <v>143000</v>
      </c>
      <c r="F15" s="10">
        <v>43123</v>
      </c>
    </row>
    <row r="16" spans="1:6" ht="26.25">
      <c r="A16" s="1" t="s">
        <v>47</v>
      </c>
      <c r="B16" s="1" t="s">
        <v>0</v>
      </c>
      <c r="C16" s="1" t="s">
        <v>48</v>
      </c>
      <c r="D16" s="1" t="s">
        <v>49</v>
      </c>
      <c r="E16" s="11">
        <v>79000</v>
      </c>
      <c r="F16" s="7">
        <v>43123</v>
      </c>
    </row>
    <row r="17" spans="1:6" ht="26.25">
      <c r="A17" s="1" t="s">
        <v>50</v>
      </c>
      <c r="B17" s="1" t="s">
        <v>0</v>
      </c>
      <c r="C17" s="1" t="s">
        <v>51</v>
      </c>
      <c r="D17" s="1" t="s">
        <v>52</v>
      </c>
      <c r="E17" s="11">
        <v>69298</v>
      </c>
      <c r="F17" s="7">
        <v>43124</v>
      </c>
    </row>
    <row r="18" spans="1:6" ht="15">
      <c r="A18" s="1" t="s">
        <v>53</v>
      </c>
      <c r="B18" s="1" t="s">
        <v>0</v>
      </c>
      <c r="C18" s="1" t="s">
        <v>3</v>
      </c>
      <c r="D18" s="1" t="s">
        <v>24</v>
      </c>
      <c r="E18" s="11">
        <v>206000</v>
      </c>
      <c r="F18" s="7">
        <v>43124</v>
      </c>
    </row>
    <row r="19" spans="1:6" ht="15">
      <c r="A19" s="1" t="s">
        <v>54</v>
      </c>
      <c r="B19" s="1" t="s">
        <v>55</v>
      </c>
      <c r="C19" s="1" t="s">
        <v>34</v>
      </c>
      <c r="D19" s="1" t="s">
        <v>56</v>
      </c>
      <c r="E19" s="11">
        <v>319100</v>
      </c>
      <c r="F19" s="7">
        <v>43124</v>
      </c>
    </row>
    <row r="20" spans="1:6" ht="15">
      <c r="A20" s="1" t="s">
        <v>57</v>
      </c>
      <c r="B20" s="1" t="s">
        <v>0</v>
      </c>
      <c r="C20" s="1" t="s">
        <v>34</v>
      </c>
      <c r="D20" s="1" t="s">
        <v>58</v>
      </c>
      <c r="E20" s="11">
        <v>230000</v>
      </c>
      <c r="F20" s="7">
        <v>43124</v>
      </c>
    </row>
    <row r="21" spans="1:6" ht="15">
      <c r="A21" s="1" t="s">
        <v>59</v>
      </c>
      <c r="B21" s="1" t="s">
        <v>0</v>
      </c>
      <c r="C21" s="1" t="s">
        <v>3</v>
      </c>
      <c r="D21" s="1" t="s">
        <v>24</v>
      </c>
      <c r="E21" s="11">
        <v>43000</v>
      </c>
      <c r="F21" s="7">
        <v>43124</v>
      </c>
    </row>
    <row r="22" spans="1:6" ht="15">
      <c r="A22" s="1" t="s">
        <v>60</v>
      </c>
      <c r="B22" s="1" t="s">
        <v>0</v>
      </c>
      <c r="C22" s="1" t="s">
        <v>61</v>
      </c>
      <c r="D22" s="1" t="s">
        <v>62</v>
      </c>
      <c r="E22" s="11">
        <v>30000</v>
      </c>
      <c r="F22" s="7">
        <v>43116</v>
      </c>
    </row>
    <row r="23" spans="1:6" ht="15">
      <c r="A23" s="1" t="s">
        <v>63</v>
      </c>
      <c r="B23" s="1" t="s">
        <v>0</v>
      </c>
      <c r="C23" s="1" t="s">
        <v>61</v>
      </c>
      <c r="D23" s="1" t="s">
        <v>62</v>
      </c>
      <c r="E23" s="11">
        <v>30000</v>
      </c>
      <c r="F23" s="7">
        <v>43116</v>
      </c>
    </row>
    <row r="24" spans="1:6" ht="15">
      <c r="A24" s="1" t="s">
        <v>64</v>
      </c>
      <c r="B24" s="1" t="s">
        <v>0</v>
      </c>
      <c r="C24" s="1" t="s">
        <v>61</v>
      </c>
      <c r="D24" s="1" t="s">
        <v>62</v>
      </c>
      <c r="E24" s="11">
        <v>30000</v>
      </c>
      <c r="F24" s="7">
        <v>43116</v>
      </c>
    </row>
    <row r="25" spans="1:6" ht="15">
      <c r="A25" s="1" t="s">
        <v>65</v>
      </c>
      <c r="B25" s="1" t="s">
        <v>0</v>
      </c>
      <c r="C25" s="1" t="s">
        <v>61</v>
      </c>
      <c r="D25" s="1" t="s">
        <v>62</v>
      </c>
      <c r="E25" s="11">
        <v>30000</v>
      </c>
      <c r="F25" s="7">
        <v>43116</v>
      </c>
    </row>
    <row r="26" spans="1:6" ht="15">
      <c r="A26" s="1" t="s">
        <v>67</v>
      </c>
      <c r="B26" s="1" t="s">
        <v>0</v>
      </c>
      <c r="C26" s="1" t="s">
        <v>61</v>
      </c>
      <c r="D26" s="1" t="s">
        <v>62</v>
      </c>
      <c r="E26" s="11">
        <v>30000</v>
      </c>
      <c r="F26" s="7">
        <v>43116</v>
      </c>
    </row>
    <row r="27" spans="1:6" ht="15">
      <c r="A27" s="1" t="s">
        <v>68</v>
      </c>
      <c r="B27" s="1" t="s">
        <v>0</v>
      </c>
      <c r="C27" s="1" t="s">
        <v>61</v>
      </c>
      <c r="D27" s="1" t="s">
        <v>62</v>
      </c>
      <c r="E27" s="11">
        <v>30000</v>
      </c>
      <c r="F27" s="7">
        <v>43116</v>
      </c>
    </row>
    <row r="28" spans="1:6" ht="15">
      <c r="A28" s="1" t="s">
        <v>70</v>
      </c>
      <c r="B28" s="1" t="s">
        <v>0</v>
      </c>
      <c r="C28" s="1" t="s">
        <v>61</v>
      </c>
      <c r="D28" s="1" t="s">
        <v>62</v>
      </c>
      <c r="E28" s="11">
        <v>30000</v>
      </c>
      <c r="F28" s="7">
        <v>43116</v>
      </c>
    </row>
    <row r="29" spans="1:6" ht="15">
      <c r="A29" s="1" t="s">
        <v>71</v>
      </c>
      <c r="B29" s="1" t="s">
        <v>0</v>
      </c>
      <c r="C29" s="1" t="s">
        <v>72</v>
      </c>
      <c r="D29" s="1" t="s">
        <v>4</v>
      </c>
      <c r="E29" s="11">
        <v>30000</v>
      </c>
      <c r="F29" s="7">
        <v>43116</v>
      </c>
    </row>
    <row r="30" spans="1:6" ht="15">
      <c r="A30" s="1" t="s">
        <v>27</v>
      </c>
      <c r="B30" s="1" t="s">
        <v>74</v>
      </c>
      <c r="C30" s="1" t="s">
        <v>72</v>
      </c>
      <c r="D30" s="1" t="s">
        <v>4</v>
      </c>
      <c r="E30" s="11">
        <v>30000</v>
      </c>
      <c r="F30" s="7">
        <v>43116</v>
      </c>
    </row>
    <row r="31" spans="1:6" ht="15">
      <c r="A31" s="1" t="s">
        <v>75</v>
      </c>
      <c r="B31" s="1" t="s">
        <v>0</v>
      </c>
      <c r="C31" s="1" t="s">
        <v>76</v>
      </c>
      <c r="D31" s="1" t="s">
        <v>77</v>
      </c>
      <c r="E31" s="11">
        <v>117610</v>
      </c>
      <c r="F31" s="7">
        <v>43135</v>
      </c>
    </row>
    <row r="32" spans="1:6" ht="26.25">
      <c r="A32" s="1" t="s">
        <v>78</v>
      </c>
      <c r="B32" s="1" t="s">
        <v>0</v>
      </c>
      <c r="C32" s="1" t="s">
        <v>5</v>
      </c>
      <c r="D32" s="1" t="s">
        <v>79</v>
      </c>
      <c r="E32" s="11">
        <v>60000</v>
      </c>
      <c r="F32" s="7">
        <v>43136</v>
      </c>
    </row>
    <row r="33" spans="1:6" ht="15">
      <c r="A33" s="1" t="s">
        <v>80</v>
      </c>
      <c r="B33" s="1" t="s">
        <v>0</v>
      </c>
      <c r="D33" s="1" t="s">
        <v>81</v>
      </c>
      <c r="E33" s="11">
        <v>39300</v>
      </c>
      <c r="F33" s="7">
        <v>43136</v>
      </c>
    </row>
    <row r="34" spans="1:6" ht="15">
      <c r="A34" s="1" t="s">
        <v>83</v>
      </c>
      <c r="B34" s="1" t="s">
        <v>0</v>
      </c>
      <c r="C34" s="1" t="s">
        <v>3</v>
      </c>
      <c r="D34" s="1" t="s">
        <v>31</v>
      </c>
      <c r="E34" s="11">
        <v>22800</v>
      </c>
      <c r="F34" s="7">
        <v>43138</v>
      </c>
    </row>
    <row r="35" spans="1:6" ht="15">
      <c r="A35" s="1" t="s">
        <v>84</v>
      </c>
      <c r="B35" s="1" t="s">
        <v>0</v>
      </c>
      <c r="C35" s="1" t="s">
        <v>1</v>
      </c>
      <c r="D35" s="1" t="s">
        <v>85</v>
      </c>
      <c r="E35" s="11">
        <v>285600</v>
      </c>
      <c r="F35" s="7">
        <v>43138</v>
      </c>
    </row>
    <row r="36" spans="1:6" ht="15">
      <c r="A36" s="1" t="s">
        <v>87</v>
      </c>
      <c r="B36" s="1" t="s">
        <v>0</v>
      </c>
      <c r="C36" s="1" t="s">
        <v>88</v>
      </c>
      <c r="D36" s="1" t="s">
        <v>89</v>
      </c>
      <c r="E36" s="11">
        <v>624000</v>
      </c>
      <c r="F36" s="7">
        <v>43090</v>
      </c>
    </row>
    <row r="37" spans="1:6" ht="13.5" customHeight="1">
      <c r="A37" s="4" t="s">
        <v>2</v>
      </c>
      <c r="B37" s="1" t="s">
        <v>0</v>
      </c>
      <c r="C37" s="1" t="s">
        <v>3</v>
      </c>
      <c r="D37" s="1" t="s">
        <v>4</v>
      </c>
      <c r="E37" s="11">
        <v>18900</v>
      </c>
      <c r="F37" s="7">
        <v>43138</v>
      </c>
    </row>
    <row r="38" spans="1:6" ht="15">
      <c r="A38" s="1" t="s">
        <v>90</v>
      </c>
      <c r="B38" s="1" t="s">
        <v>0</v>
      </c>
      <c r="C38" s="1" t="s">
        <v>3</v>
      </c>
      <c r="D38" s="1" t="s">
        <v>91</v>
      </c>
      <c r="E38" s="11">
        <v>615582</v>
      </c>
      <c r="F38" s="7">
        <v>43136</v>
      </c>
    </row>
    <row r="39" spans="1:6" ht="15">
      <c r="A39" s="1" t="s">
        <v>92</v>
      </c>
      <c r="B39" s="1" t="s">
        <v>0</v>
      </c>
      <c r="C39" s="1" t="s">
        <v>93</v>
      </c>
      <c r="D39" s="1" t="s">
        <v>94</v>
      </c>
      <c r="E39" s="11">
        <v>79392</v>
      </c>
      <c r="F39" s="7">
        <v>43138</v>
      </c>
    </row>
    <row r="40" spans="1:6" ht="15">
      <c r="A40" s="1" t="s">
        <v>95</v>
      </c>
      <c r="B40" s="1" t="s">
        <v>0</v>
      </c>
      <c r="C40" s="1" t="s">
        <v>76</v>
      </c>
      <c r="D40" s="1" t="s">
        <v>77</v>
      </c>
      <c r="E40" s="11">
        <v>96000</v>
      </c>
      <c r="F40" s="7">
        <v>43138</v>
      </c>
    </row>
    <row r="41" spans="1:6" ht="26.25">
      <c r="A41" s="1" t="s">
        <v>96</v>
      </c>
      <c r="B41" s="1" t="s">
        <v>0</v>
      </c>
      <c r="C41" s="1" t="s">
        <v>97</v>
      </c>
      <c r="D41" s="1" t="s">
        <v>9</v>
      </c>
      <c r="E41" s="11">
        <v>109500</v>
      </c>
      <c r="F41" s="7">
        <v>43138</v>
      </c>
    </row>
    <row r="42" spans="1:6" ht="15">
      <c r="A42" s="1" t="s">
        <v>98</v>
      </c>
      <c r="B42" s="1" t="s">
        <v>0</v>
      </c>
      <c r="C42" s="1" t="s">
        <v>38</v>
      </c>
      <c r="D42" s="1" t="s">
        <v>99</v>
      </c>
      <c r="E42" s="11">
        <v>134500</v>
      </c>
      <c r="F42" s="7">
        <v>43138</v>
      </c>
    </row>
    <row r="43" spans="1:6" ht="15">
      <c r="A43" s="1" t="s">
        <v>100</v>
      </c>
      <c r="B43" s="1" t="s">
        <v>0</v>
      </c>
      <c r="C43" s="1" t="s">
        <v>93</v>
      </c>
      <c r="D43" s="1" t="s">
        <v>85</v>
      </c>
      <c r="E43" s="11">
        <v>428400</v>
      </c>
      <c r="F43" s="7">
        <v>43138</v>
      </c>
    </row>
    <row r="44" spans="1:6" ht="26.25">
      <c r="A44" s="1" t="s">
        <v>102</v>
      </c>
      <c r="C44" s="1" t="s">
        <v>26</v>
      </c>
      <c r="D44" s="1" t="s">
        <v>28</v>
      </c>
      <c r="E44" s="11">
        <v>104370</v>
      </c>
      <c r="F44" s="7">
        <v>43145</v>
      </c>
    </row>
    <row r="45" spans="1:6" ht="15">
      <c r="A45" s="1" t="s">
        <v>104</v>
      </c>
      <c r="B45" s="1" t="s">
        <v>0</v>
      </c>
      <c r="C45" s="1" t="s">
        <v>3</v>
      </c>
      <c r="D45" s="1" t="s">
        <v>24</v>
      </c>
      <c r="E45" s="11">
        <v>93000</v>
      </c>
      <c r="F45" s="7">
        <v>43145</v>
      </c>
    </row>
    <row r="46" spans="1:6" ht="15">
      <c r="A46" s="1" t="s">
        <v>105</v>
      </c>
      <c r="B46" s="1" t="s">
        <v>0</v>
      </c>
      <c r="C46" s="1" t="s">
        <v>3</v>
      </c>
      <c r="D46" s="1" t="s">
        <v>24</v>
      </c>
      <c r="E46" s="11">
        <v>233000</v>
      </c>
      <c r="F46" s="7">
        <v>43153</v>
      </c>
    </row>
    <row r="47" spans="1:6" ht="15">
      <c r="A47" s="1" t="s">
        <v>106</v>
      </c>
      <c r="B47" s="1" t="s">
        <v>0</v>
      </c>
      <c r="C47" s="1" t="s">
        <v>107</v>
      </c>
      <c r="D47" s="1" t="s">
        <v>108</v>
      </c>
      <c r="E47" s="11">
        <f>66938+3900</f>
        <v>70838</v>
      </c>
      <c r="F47" s="7">
        <v>43153</v>
      </c>
    </row>
    <row r="48" spans="1:6" ht="15">
      <c r="A48" s="1" t="s">
        <v>109</v>
      </c>
      <c r="B48" s="1" t="s">
        <v>0</v>
      </c>
      <c r="C48" s="1" t="s">
        <v>107</v>
      </c>
      <c r="D48" s="1" t="s">
        <v>110</v>
      </c>
      <c r="E48" s="11">
        <v>105975</v>
      </c>
      <c r="F48" s="7">
        <v>43153</v>
      </c>
    </row>
    <row r="49" spans="1:6" ht="15">
      <c r="A49" s="1" t="s">
        <v>111</v>
      </c>
      <c r="B49" s="1" t="s">
        <v>0</v>
      </c>
      <c r="C49" s="1" t="s">
        <v>112</v>
      </c>
      <c r="D49" s="1" t="s">
        <v>113</v>
      </c>
      <c r="E49" s="11">
        <v>104640</v>
      </c>
      <c r="F49" s="7">
        <v>43157</v>
      </c>
    </row>
    <row r="50" spans="1:6" ht="15">
      <c r="A50" s="1" t="s">
        <v>114</v>
      </c>
      <c r="B50" s="1" t="s">
        <v>0</v>
      </c>
      <c r="C50" s="1" t="s">
        <v>88</v>
      </c>
      <c r="D50" s="1" t="s">
        <v>115</v>
      </c>
      <c r="E50" s="11">
        <f>3743766+30000</f>
        <v>3773766</v>
      </c>
      <c r="F50" s="7">
        <v>43157</v>
      </c>
    </row>
    <row r="51" spans="1:6" ht="15">
      <c r="A51" s="6" t="s">
        <v>116</v>
      </c>
      <c r="B51" s="1" t="s">
        <v>0</v>
      </c>
      <c r="C51" s="1" t="s">
        <v>3</v>
      </c>
      <c r="D51" s="1" t="s">
        <v>117</v>
      </c>
      <c r="E51" s="11">
        <v>158640</v>
      </c>
      <c r="F51" s="7">
        <v>43157</v>
      </c>
    </row>
    <row r="52" spans="1:6" ht="15">
      <c r="A52" s="6" t="s">
        <v>118</v>
      </c>
      <c r="B52" s="1" t="s">
        <v>0</v>
      </c>
      <c r="C52" s="1" t="s">
        <v>3</v>
      </c>
      <c r="D52" s="1" t="s">
        <v>117</v>
      </c>
      <c r="E52" s="11">
        <v>158640</v>
      </c>
      <c r="F52" s="7">
        <v>43157</v>
      </c>
    </row>
    <row r="53" spans="1:6" ht="15">
      <c r="A53" s="6" t="s">
        <v>119</v>
      </c>
      <c r="B53" s="1" t="s">
        <v>0</v>
      </c>
      <c r="C53" s="1" t="s">
        <v>3</v>
      </c>
      <c r="D53" s="1" t="s">
        <v>117</v>
      </c>
      <c r="E53" s="11">
        <v>158640</v>
      </c>
      <c r="F53" s="7">
        <v>43157</v>
      </c>
    </row>
    <row r="54" spans="1:6" ht="15">
      <c r="A54" s="1" t="s">
        <v>120</v>
      </c>
      <c r="B54" s="1" t="s">
        <v>0</v>
      </c>
      <c r="C54" s="1" t="s">
        <v>76</v>
      </c>
      <c r="D54" s="1" t="s">
        <v>121</v>
      </c>
      <c r="E54" s="11">
        <v>80880</v>
      </c>
      <c r="F54" s="7">
        <v>43157</v>
      </c>
    </row>
    <row r="55" spans="1:6" ht="13.5" customHeight="1">
      <c r="A55" s="1" t="s">
        <v>122</v>
      </c>
      <c r="B55" s="1" t="s">
        <v>0</v>
      </c>
      <c r="C55" s="1" t="s">
        <v>93</v>
      </c>
      <c r="D55" s="1" t="s">
        <v>123</v>
      </c>
      <c r="E55" s="11">
        <v>24120</v>
      </c>
      <c r="F55" s="7">
        <v>43157</v>
      </c>
    </row>
    <row r="56" spans="1:6" ht="15">
      <c r="A56" s="1" t="s">
        <v>124</v>
      </c>
      <c r="B56" s="1" t="s">
        <v>0</v>
      </c>
      <c r="C56" s="1" t="s">
        <v>3</v>
      </c>
      <c r="D56" s="1" t="s">
        <v>125</v>
      </c>
      <c r="E56" s="11">
        <v>38100</v>
      </c>
      <c r="F56" s="7">
        <v>43158</v>
      </c>
    </row>
    <row r="57" spans="1:6" ht="15">
      <c r="A57" s="12" t="s">
        <v>126</v>
      </c>
      <c r="B57" s="12" t="s">
        <v>0</v>
      </c>
      <c r="C57" s="12" t="s">
        <v>34</v>
      </c>
      <c r="D57" s="12" t="s">
        <v>129</v>
      </c>
      <c r="E57" s="11">
        <f>41980*70</f>
        <v>2938600</v>
      </c>
      <c r="F57" s="13">
        <v>43145</v>
      </c>
    </row>
    <row r="58" spans="1:6" ht="15">
      <c r="A58" s="1" t="s">
        <v>134</v>
      </c>
      <c r="B58" s="1" t="s">
        <v>0</v>
      </c>
      <c r="C58" s="1" t="s">
        <v>135</v>
      </c>
      <c r="D58" s="1" t="s">
        <v>136</v>
      </c>
      <c r="E58" s="11">
        <f>1076*70</f>
        <v>75320</v>
      </c>
      <c r="F58" s="7">
        <v>43151</v>
      </c>
    </row>
    <row r="59" spans="1:6" ht="15">
      <c r="A59" s="1" t="s">
        <v>140</v>
      </c>
      <c r="B59" s="1" t="s">
        <v>0</v>
      </c>
      <c r="C59" s="1" t="s">
        <v>76</v>
      </c>
      <c r="D59" s="1" t="s">
        <v>141</v>
      </c>
      <c r="E59" s="11">
        <v>160000</v>
      </c>
      <c r="F59" s="7">
        <v>43158</v>
      </c>
    </row>
    <row r="60" spans="1:6" ht="15">
      <c r="A60" s="1" t="s">
        <v>143</v>
      </c>
      <c r="B60" s="1" t="s">
        <v>0</v>
      </c>
      <c r="C60" s="1" t="s">
        <v>3</v>
      </c>
      <c r="D60" s="1" t="s">
        <v>123</v>
      </c>
      <c r="E60" s="11">
        <v>219127</v>
      </c>
      <c r="F60" s="7">
        <v>43153</v>
      </c>
    </row>
    <row r="61" spans="1:6" ht="15">
      <c r="A61" s="1" t="s">
        <v>137</v>
      </c>
      <c r="B61" s="1" t="s">
        <v>0</v>
      </c>
      <c r="C61" s="1" t="s">
        <v>61</v>
      </c>
      <c r="D61" s="1" t="s">
        <v>62</v>
      </c>
      <c r="E61" s="11">
        <v>30000</v>
      </c>
      <c r="F61" s="7">
        <v>43146</v>
      </c>
    </row>
    <row r="62" spans="1:6" ht="15">
      <c r="A62" s="1" t="s">
        <v>145</v>
      </c>
      <c r="B62" s="1" t="s">
        <v>0</v>
      </c>
      <c r="C62" s="1" t="s">
        <v>61</v>
      </c>
      <c r="D62" s="1" t="s">
        <v>62</v>
      </c>
      <c r="E62" s="11">
        <v>30000</v>
      </c>
      <c r="F62" s="7">
        <v>43146</v>
      </c>
    </row>
    <row r="63" spans="1:6" ht="15">
      <c r="A63" s="1" t="s">
        <v>146</v>
      </c>
      <c r="B63" s="1" t="s">
        <v>0</v>
      </c>
      <c r="C63" s="1" t="s">
        <v>61</v>
      </c>
      <c r="D63" s="1" t="s">
        <v>62</v>
      </c>
      <c r="E63" s="11">
        <v>30000</v>
      </c>
      <c r="F63" s="7">
        <v>43146</v>
      </c>
    </row>
    <row r="64" spans="1:6" ht="15">
      <c r="A64" s="1" t="s">
        <v>148</v>
      </c>
      <c r="B64" s="1" t="s">
        <v>0</v>
      </c>
      <c r="C64" s="1" t="s">
        <v>61</v>
      </c>
      <c r="D64" s="1" t="s">
        <v>62</v>
      </c>
      <c r="E64" s="11">
        <v>30000</v>
      </c>
      <c r="F64" s="7">
        <v>43146</v>
      </c>
    </row>
    <row r="65" spans="1:6" ht="15">
      <c r="A65" s="1" t="s">
        <v>149</v>
      </c>
      <c r="B65" s="1" t="s">
        <v>0</v>
      </c>
      <c r="C65" s="1" t="s">
        <v>61</v>
      </c>
      <c r="D65" s="1" t="s">
        <v>62</v>
      </c>
      <c r="E65" s="11">
        <v>30000</v>
      </c>
      <c r="F65" s="7">
        <v>43146</v>
      </c>
    </row>
    <row r="66" spans="1:6" ht="15">
      <c r="A66" s="1" t="s">
        <v>133</v>
      </c>
      <c r="B66" s="1" t="s">
        <v>0</v>
      </c>
      <c r="C66" s="1" t="s">
        <v>61</v>
      </c>
      <c r="D66" s="1" t="s">
        <v>62</v>
      </c>
      <c r="E66" s="11">
        <v>30000</v>
      </c>
      <c r="F66" s="7">
        <v>43146</v>
      </c>
    </row>
    <row r="67" spans="1:6" ht="15">
      <c r="A67" s="1" t="s">
        <v>150</v>
      </c>
      <c r="B67" s="1" t="s">
        <v>0</v>
      </c>
      <c r="C67" s="1" t="s">
        <v>61</v>
      </c>
      <c r="D67" s="1" t="s">
        <v>62</v>
      </c>
      <c r="E67" s="11">
        <v>30000</v>
      </c>
      <c r="F67" s="7">
        <v>43146</v>
      </c>
    </row>
    <row r="68" spans="1:6" ht="15">
      <c r="A68" s="1" t="s">
        <v>151</v>
      </c>
      <c r="B68" s="1" t="s">
        <v>0</v>
      </c>
      <c r="C68" s="1" t="s">
        <v>3</v>
      </c>
      <c r="D68" s="1" t="s">
        <v>9</v>
      </c>
      <c r="E68" s="11">
        <v>121000</v>
      </c>
      <c r="F68" s="7">
        <v>43159</v>
      </c>
    </row>
    <row r="69" spans="1:6" ht="15">
      <c r="A69" s="1" t="s">
        <v>152</v>
      </c>
      <c r="B69" s="1" t="s">
        <v>0</v>
      </c>
      <c r="C69" s="1" t="s">
        <v>19</v>
      </c>
      <c r="D69" s="1" t="s">
        <v>153</v>
      </c>
      <c r="E69" s="11">
        <v>30000</v>
      </c>
      <c r="F69" s="7">
        <v>43159</v>
      </c>
    </row>
    <row r="70" spans="1:6" ht="13.5" customHeight="1">
      <c r="A70" s="4" t="s">
        <v>2</v>
      </c>
      <c r="B70" s="1" t="s">
        <v>0</v>
      </c>
      <c r="C70" s="1" t="s">
        <v>3</v>
      </c>
      <c r="D70" s="1" t="s">
        <v>4</v>
      </c>
      <c r="E70" s="11">
        <v>18900</v>
      </c>
      <c r="F70" s="7">
        <v>43165</v>
      </c>
    </row>
    <row r="71" spans="1:6" ht="26.25">
      <c r="A71" s="1" t="s">
        <v>154</v>
      </c>
      <c r="B71" s="1" t="s">
        <v>0</v>
      </c>
      <c r="C71" s="1" t="s">
        <v>155</v>
      </c>
      <c r="D71" s="1" t="s">
        <v>156</v>
      </c>
      <c r="E71" s="11">
        <v>286340</v>
      </c>
      <c r="F71" s="7">
        <v>43173</v>
      </c>
    </row>
    <row r="72" spans="1:6" ht="15">
      <c r="A72" s="1" t="s">
        <v>157</v>
      </c>
      <c r="B72" s="1" t="s">
        <v>0</v>
      </c>
      <c r="C72" s="1" t="s">
        <v>93</v>
      </c>
      <c r="D72" s="1" t="s">
        <v>85</v>
      </c>
      <c r="E72" s="11">
        <v>428400</v>
      </c>
      <c r="F72" s="7">
        <v>43173</v>
      </c>
    </row>
    <row r="73" spans="1:6" ht="15">
      <c r="A73" s="1" t="s">
        <v>158</v>
      </c>
      <c r="B73" s="1" t="s">
        <v>0</v>
      </c>
      <c r="C73" s="1" t="s">
        <v>34</v>
      </c>
      <c r="D73" s="1" t="s">
        <v>159</v>
      </c>
      <c r="E73" s="11">
        <v>55000</v>
      </c>
      <c r="F73" s="7">
        <v>43173</v>
      </c>
    </row>
    <row r="74" spans="1:6" ht="15">
      <c r="A74" s="1" t="s">
        <v>160</v>
      </c>
      <c r="C74" s="1" t="s">
        <v>34</v>
      </c>
      <c r="D74" s="1" t="s">
        <v>159</v>
      </c>
      <c r="E74" s="11">
        <v>55000</v>
      </c>
      <c r="F74" s="7">
        <v>43173</v>
      </c>
    </row>
    <row r="75" spans="1:6" ht="15">
      <c r="A75" s="1" t="s">
        <v>161</v>
      </c>
      <c r="B75" s="1" t="s">
        <v>0</v>
      </c>
      <c r="C75" s="1" t="s">
        <v>3</v>
      </c>
      <c r="D75" s="1" t="s">
        <v>9</v>
      </c>
      <c r="E75" s="11">
        <v>667800</v>
      </c>
      <c r="F75" s="7">
        <v>43173</v>
      </c>
    </row>
    <row r="76" spans="1:6" ht="26.25">
      <c r="A76" s="1" t="s">
        <v>162</v>
      </c>
      <c r="B76" s="1" t="s">
        <v>0</v>
      </c>
      <c r="C76" s="1" t="s">
        <v>163</v>
      </c>
      <c r="D76" s="1" t="s">
        <v>49</v>
      </c>
      <c r="E76" s="11">
        <v>99000</v>
      </c>
      <c r="F76" s="7">
        <v>43173</v>
      </c>
    </row>
    <row r="77" spans="1:6" ht="26.25">
      <c r="A77" s="1" t="s">
        <v>165</v>
      </c>
      <c r="B77" s="1" t="s">
        <v>0</v>
      </c>
      <c r="C77" s="1" t="s">
        <v>155</v>
      </c>
      <c r="D77" s="1" t="s">
        <v>9</v>
      </c>
      <c r="E77" s="11">
        <v>106600</v>
      </c>
      <c r="F77" s="7">
        <v>43173</v>
      </c>
    </row>
    <row r="78" spans="1:6" ht="15">
      <c r="A78" s="1" t="s">
        <v>166</v>
      </c>
      <c r="B78" s="1" t="s">
        <v>0</v>
      </c>
      <c r="C78" s="1" t="s">
        <v>3</v>
      </c>
      <c r="D78" s="1" t="s">
        <v>49</v>
      </c>
      <c r="E78" s="11">
        <v>79000</v>
      </c>
      <c r="F78" s="7">
        <v>43173</v>
      </c>
    </row>
    <row r="79" spans="1:6" ht="15">
      <c r="A79" s="1" t="s">
        <v>167</v>
      </c>
      <c r="B79" s="1" t="s">
        <v>0</v>
      </c>
      <c r="C79" s="1" t="s">
        <v>3</v>
      </c>
      <c r="D79" s="1" t="s">
        <v>168</v>
      </c>
      <c r="E79" s="11">
        <v>156000</v>
      </c>
      <c r="F79" s="7">
        <v>43173</v>
      </c>
    </row>
    <row r="80" spans="1:6" ht="26.25">
      <c r="A80" s="1" t="s">
        <v>169</v>
      </c>
      <c r="B80" s="1" t="s">
        <v>0</v>
      </c>
      <c r="D80" s="1" t="s">
        <v>108</v>
      </c>
      <c r="E80" s="11">
        <v>498000</v>
      </c>
      <c r="F80" s="7">
        <v>43174</v>
      </c>
    </row>
    <row r="81" spans="1:6" ht="15">
      <c r="A81" s="1" t="s">
        <v>170</v>
      </c>
      <c r="B81" s="1" t="s">
        <v>0</v>
      </c>
      <c r="C81" s="1" t="s">
        <v>19</v>
      </c>
      <c r="D81" s="1" t="s">
        <v>171</v>
      </c>
      <c r="E81" s="11">
        <v>205000</v>
      </c>
      <c r="F81" s="7">
        <v>43179</v>
      </c>
    </row>
    <row r="82" spans="1:6" ht="26.25">
      <c r="A82" s="1" t="s">
        <v>172</v>
      </c>
      <c r="B82" s="1" t="s">
        <v>0</v>
      </c>
      <c r="C82" s="1" t="s">
        <v>173</v>
      </c>
      <c r="D82" s="1" t="s">
        <v>4</v>
      </c>
      <c r="E82" s="11">
        <v>30000</v>
      </c>
      <c r="F82" s="7">
        <v>43179</v>
      </c>
    </row>
    <row r="83" spans="1:6" ht="15">
      <c r="A83" s="6" t="s">
        <v>174</v>
      </c>
      <c r="B83" s="1" t="s">
        <v>0</v>
      </c>
      <c r="C83" s="1" t="s">
        <v>88</v>
      </c>
      <c r="D83" s="1" t="s">
        <v>115</v>
      </c>
      <c r="E83" s="11">
        <f>72.5*10653.5*2</f>
        <v>1544757.5</v>
      </c>
      <c r="F83" s="7">
        <v>43180</v>
      </c>
    </row>
    <row r="84" spans="1:6" ht="15">
      <c r="A84" s="6" t="s">
        <v>176</v>
      </c>
      <c r="B84" s="1" t="s">
        <v>0</v>
      </c>
      <c r="C84" s="1" t="s">
        <v>88</v>
      </c>
      <c r="D84" s="1" t="s">
        <v>115</v>
      </c>
      <c r="E84" s="11">
        <f>72.5*10653.5*2+30000</f>
        <v>1574757.5</v>
      </c>
      <c r="F84" s="7">
        <v>43180</v>
      </c>
    </row>
    <row r="85" spans="1:6" ht="15">
      <c r="A85" s="1" t="s">
        <v>114</v>
      </c>
      <c r="B85" s="1" t="s">
        <v>0</v>
      </c>
      <c r="C85" s="1" t="s">
        <v>88</v>
      </c>
      <c r="D85" s="1" t="s">
        <v>115</v>
      </c>
      <c r="E85" s="11">
        <f>72.5*10653.5</f>
        <v>772378.75</v>
      </c>
      <c r="F85" s="7">
        <v>43179</v>
      </c>
    </row>
    <row r="86" spans="1:6" ht="26.25">
      <c r="A86" s="1" t="s">
        <v>134</v>
      </c>
      <c r="B86" s="1" t="s">
        <v>0</v>
      </c>
      <c r="C86" s="1" t="s">
        <v>135</v>
      </c>
      <c r="D86" s="1" t="s">
        <v>52</v>
      </c>
      <c r="E86" s="11">
        <v>55767</v>
      </c>
      <c r="F86" s="7">
        <v>43179</v>
      </c>
    </row>
    <row r="87" spans="1:6" ht="15">
      <c r="A87" s="1" t="s">
        <v>177</v>
      </c>
      <c r="B87" s="1" t="s">
        <v>0</v>
      </c>
      <c r="D87" s="1" t="s">
        <v>178</v>
      </c>
      <c r="E87" s="11">
        <v>273600</v>
      </c>
      <c r="F87" s="7">
        <v>43179</v>
      </c>
    </row>
    <row r="88" spans="1:6" ht="15">
      <c r="A88" s="1" t="s">
        <v>180</v>
      </c>
      <c r="B88" s="1" t="s">
        <v>0</v>
      </c>
      <c r="C88" s="1" t="s">
        <v>181</v>
      </c>
      <c r="D88" s="1" t="s">
        <v>182</v>
      </c>
      <c r="E88" s="11">
        <v>319450</v>
      </c>
      <c r="F88" s="7">
        <v>43179</v>
      </c>
    </row>
    <row r="89" spans="1:6" ht="15">
      <c r="A89" s="1" t="s">
        <v>183</v>
      </c>
      <c r="B89" s="1" t="s">
        <v>0</v>
      </c>
      <c r="C89" s="1" t="s">
        <v>34</v>
      </c>
      <c r="D89" s="1" t="s">
        <v>184</v>
      </c>
      <c r="E89" s="11">
        <v>57500</v>
      </c>
      <c r="F89" s="7">
        <v>43179</v>
      </c>
    </row>
    <row r="90" spans="1:6" ht="15">
      <c r="A90" s="1" t="s">
        <v>186</v>
      </c>
      <c r="B90" s="1" t="s">
        <v>0</v>
      </c>
      <c r="C90" s="1" t="s">
        <v>61</v>
      </c>
      <c r="D90" s="1" t="s">
        <v>62</v>
      </c>
      <c r="E90" s="11">
        <v>30000</v>
      </c>
      <c r="F90" s="7">
        <v>43174</v>
      </c>
    </row>
    <row r="91" spans="1:6" ht="15">
      <c r="A91" s="1" t="s">
        <v>187</v>
      </c>
      <c r="B91" s="1" t="s">
        <v>0</v>
      </c>
      <c r="C91" s="1" t="s">
        <v>61</v>
      </c>
      <c r="D91" s="1" t="s">
        <v>62</v>
      </c>
      <c r="E91" s="11">
        <v>30000</v>
      </c>
      <c r="F91" s="7">
        <v>43174</v>
      </c>
    </row>
    <row r="92" spans="1:6" ht="15">
      <c r="A92" s="1" t="s">
        <v>27</v>
      </c>
      <c r="B92" s="1" t="s">
        <v>0</v>
      </c>
      <c r="C92" s="1" t="s">
        <v>132</v>
      </c>
      <c r="D92" s="1" t="s">
        <v>188</v>
      </c>
      <c r="E92" s="11">
        <v>30000</v>
      </c>
      <c r="F92" s="7">
        <v>43174</v>
      </c>
    </row>
    <row r="93" spans="1:6" ht="15">
      <c r="A93" s="1" t="s">
        <v>174</v>
      </c>
      <c r="B93" s="1" t="s">
        <v>0</v>
      </c>
      <c r="C93" s="1" t="s">
        <v>61</v>
      </c>
      <c r="D93" s="1" t="s">
        <v>62</v>
      </c>
      <c r="E93" s="11">
        <v>30000</v>
      </c>
      <c r="F93" s="7">
        <v>43174</v>
      </c>
    </row>
    <row r="94" spans="1:6" ht="15">
      <c r="A94" s="1" t="s">
        <v>189</v>
      </c>
      <c r="B94" s="1" t="s">
        <v>0</v>
      </c>
      <c r="C94" s="1" t="s">
        <v>61</v>
      </c>
      <c r="D94" s="1" t="s">
        <v>62</v>
      </c>
      <c r="E94" s="11">
        <v>30000</v>
      </c>
      <c r="F94" s="7">
        <v>43174</v>
      </c>
    </row>
    <row r="95" spans="1:6" ht="15">
      <c r="A95" s="1" t="s">
        <v>191</v>
      </c>
      <c r="B95" s="1" t="s">
        <v>0</v>
      </c>
      <c r="C95" s="1" t="s">
        <v>61</v>
      </c>
      <c r="D95" s="1" t="s">
        <v>62</v>
      </c>
      <c r="E95" s="11">
        <v>30000</v>
      </c>
      <c r="F95" s="7">
        <v>43174</v>
      </c>
    </row>
    <row r="96" spans="1:6" ht="15">
      <c r="A96" s="1" t="s">
        <v>192</v>
      </c>
      <c r="B96" s="1" t="s">
        <v>0</v>
      </c>
      <c r="C96" s="1" t="s">
        <v>61</v>
      </c>
      <c r="D96" s="1" t="s">
        <v>62</v>
      </c>
      <c r="E96" s="11">
        <v>30000</v>
      </c>
      <c r="F96" s="7">
        <v>43174</v>
      </c>
    </row>
    <row r="97" spans="1:6" ht="15">
      <c r="A97" s="1" t="s">
        <v>194</v>
      </c>
      <c r="B97" s="1" t="s">
        <v>0</v>
      </c>
      <c r="C97" s="1" t="s">
        <v>61</v>
      </c>
      <c r="D97" s="1" t="s">
        <v>62</v>
      </c>
      <c r="E97" s="11">
        <v>30000</v>
      </c>
      <c r="F97" s="7">
        <v>43174</v>
      </c>
    </row>
    <row r="98" spans="1:6" ht="15">
      <c r="A98" s="1" t="s">
        <v>195</v>
      </c>
      <c r="B98" s="1" t="s">
        <v>0</v>
      </c>
      <c r="C98" s="1" t="s">
        <v>132</v>
      </c>
      <c r="D98" s="1" t="s">
        <v>188</v>
      </c>
      <c r="E98" s="11">
        <v>30000</v>
      </c>
      <c r="F98" s="7">
        <v>43174</v>
      </c>
    </row>
    <row r="99" spans="1:6" ht="15">
      <c r="A99" s="1" t="s">
        <v>196</v>
      </c>
      <c r="B99" s="1" t="s">
        <v>0</v>
      </c>
      <c r="C99" s="1" t="s">
        <v>132</v>
      </c>
      <c r="D99" s="1" t="s">
        <v>188</v>
      </c>
      <c r="E99" s="11">
        <v>30000</v>
      </c>
      <c r="F99" s="7">
        <v>43174</v>
      </c>
    </row>
    <row r="100" spans="1:6" ht="15">
      <c r="A100" s="1" t="s">
        <v>197</v>
      </c>
      <c r="B100" s="1" t="s">
        <v>0</v>
      </c>
      <c r="C100" s="1" t="s">
        <v>132</v>
      </c>
      <c r="D100" s="1" t="s">
        <v>188</v>
      </c>
      <c r="E100" s="11">
        <v>30000</v>
      </c>
      <c r="F100" s="7">
        <v>43174</v>
      </c>
    </row>
    <row r="101" spans="1:6" ht="15">
      <c r="A101" s="1" t="s">
        <v>198</v>
      </c>
      <c r="B101" s="1" t="s">
        <v>0</v>
      </c>
      <c r="C101" s="1" t="s">
        <v>3</v>
      </c>
      <c r="D101" s="1" t="s">
        <v>199</v>
      </c>
      <c r="E101" s="11">
        <v>136000</v>
      </c>
      <c r="F101" s="7">
        <v>43180</v>
      </c>
    </row>
    <row r="102" spans="1:6" ht="15">
      <c r="A102" s="1" t="s">
        <v>200</v>
      </c>
      <c r="B102" s="1" t="s">
        <v>0</v>
      </c>
      <c r="C102" s="1" t="s">
        <v>76</v>
      </c>
      <c r="D102" s="1" t="s">
        <v>201</v>
      </c>
      <c r="E102" s="11">
        <v>106777</v>
      </c>
      <c r="F102" s="7">
        <v>43187</v>
      </c>
    </row>
    <row r="103" spans="1:6" ht="15">
      <c r="A103" s="1" t="s">
        <v>202</v>
      </c>
      <c r="B103" s="1" t="s">
        <v>0</v>
      </c>
      <c r="C103" s="1" t="s">
        <v>3</v>
      </c>
      <c r="D103" s="1" t="s">
        <v>4</v>
      </c>
      <c r="E103" s="11">
        <v>26000</v>
      </c>
      <c r="F103" s="7">
        <v>43187</v>
      </c>
    </row>
    <row r="104" spans="1:6" ht="15">
      <c r="A104" s="1" t="s">
        <v>204</v>
      </c>
      <c r="B104" s="1" t="s">
        <v>0</v>
      </c>
      <c r="C104" s="1" t="s">
        <v>93</v>
      </c>
      <c r="D104" s="1" t="s">
        <v>205</v>
      </c>
      <c r="E104" s="11">
        <f>22100+6882</f>
        <v>28982</v>
      </c>
      <c r="F104" s="7">
        <v>43187</v>
      </c>
    </row>
    <row r="105" spans="1:6" ht="15">
      <c r="A105" s="1" t="s">
        <v>207</v>
      </c>
      <c r="B105" s="1" t="s">
        <v>0</v>
      </c>
      <c r="C105" s="1" t="s">
        <v>76</v>
      </c>
      <c r="D105" s="1" t="s">
        <v>208</v>
      </c>
      <c r="E105" s="11">
        <v>18500</v>
      </c>
      <c r="F105" s="7">
        <v>43187</v>
      </c>
    </row>
    <row r="106" spans="1:6" ht="15">
      <c r="A106" s="1" t="s">
        <v>209</v>
      </c>
      <c r="B106" s="1" t="s">
        <v>0</v>
      </c>
      <c r="C106" s="1" t="s">
        <v>3</v>
      </c>
      <c r="D106" s="1" t="s">
        <v>9</v>
      </c>
      <c r="E106" s="11">
        <v>32000</v>
      </c>
      <c r="F106" s="7">
        <v>43187</v>
      </c>
    </row>
    <row r="107" spans="1:6" ht="26.25">
      <c r="A107" s="1" t="s">
        <v>210</v>
      </c>
      <c r="B107" s="1" t="s">
        <v>0</v>
      </c>
      <c r="C107" s="1" t="s">
        <v>211</v>
      </c>
      <c r="D107" s="1" t="s">
        <v>212</v>
      </c>
      <c r="E107" s="11">
        <f>34400+85206</f>
        <v>119606</v>
      </c>
      <c r="F107" s="7">
        <v>43188</v>
      </c>
    </row>
    <row r="108" spans="1:6" ht="15">
      <c r="A108" s="1" t="s">
        <v>213</v>
      </c>
      <c r="B108" s="1" t="s">
        <v>0</v>
      </c>
      <c r="C108" s="1" t="s">
        <v>3</v>
      </c>
      <c r="D108" s="1" t="s">
        <v>4</v>
      </c>
      <c r="E108" s="11">
        <v>43490</v>
      </c>
      <c r="F108" s="7">
        <v>43188</v>
      </c>
    </row>
    <row r="109" spans="1:6" ht="15">
      <c r="A109" s="1" t="s">
        <v>215</v>
      </c>
      <c r="B109" s="1" t="s">
        <v>0</v>
      </c>
      <c r="C109" s="1" t="s">
        <v>216</v>
      </c>
      <c r="D109" s="1" t="s">
        <v>36</v>
      </c>
      <c r="E109" s="11">
        <f>(8326.57+50)*71</f>
        <v>594736.47</v>
      </c>
      <c r="F109" s="7">
        <v>43188</v>
      </c>
    </row>
    <row r="110" spans="1:6" ht="15">
      <c r="A110" s="1" t="s">
        <v>218</v>
      </c>
      <c r="B110" s="1" t="s">
        <v>0</v>
      </c>
      <c r="C110" s="1" t="s">
        <v>88</v>
      </c>
      <c r="D110" s="1" t="s">
        <v>115</v>
      </c>
      <c r="E110" s="11">
        <v>2722500</v>
      </c>
      <c r="F110" s="7">
        <v>43189</v>
      </c>
    </row>
    <row r="111" spans="1:6" ht="15">
      <c r="A111" s="1" t="s">
        <v>218</v>
      </c>
      <c r="B111" s="1" t="s">
        <v>0</v>
      </c>
      <c r="C111" s="1" t="s">
        <v>88</v>
      </c>
      <c r="D111" s="1" t="s">
        <v>115</v>
      </c>
      <c r="E111" s="11">
        <f>10653.5*72</f>
        <v>767052</v>
      </c>
      <c r="F111" s="7">
        <v>42857</v>
      </c>
    </row>
    <row r="112" spans="1:6" ht="15">
      <c r="A112" s="6" t="s">
        <v>219</v>
      </c>
      <c r="B112" s="1" t="s">
        <v>0</v>
      </c>
      <c r="C112" s="1" t="s">
        <v>3</v>
      </c>
      <c r="D112" s="1" t="s">
        <v>220</v>
      </c>
      <c r="E112" s="11">
        <v>27700</v>
      </c>
      <c r="F112" s="7">
        <v>43159</v>
      </c>
    </row>
    <row r="113" spans="1:6" ht="15">
      <c r="A113" s="1" t="s">
        <v>221</v>
      </c>
      <c r="B113" s="1" t="s">
        <v>0</v>
      </c>
      <c r="C113" s="1" t="s">
        <v>3</v>
      </c>
      <c r="D113" s="1" t="s">
        <v>222</v>
      </c>
      <c r="E113" s="11">
        <v>240350</v>
      </c>
      <c r="F113" s="7">
        <v>43159</v>
      </c>
    </row>
    <row r="114" spans="1:6" ht="15">
      <c r="A114" s="1" t="s">
        <v>224</v>
      </c>
      <c r="B114" s="1" t="s">
        <v>0</v>
      </c>
      <c r="C114" s="1" t="s">
        <v>3</v>
      </c>
      <c r="D114" s="1" t="s">
        <v>9</v>
      </c>
      <c r="E114" s="11">
        <v>136850</v>
      </c>
      <c r="F114" s="7">
        <v>43193</v>
      </c>
    </row>
    <row r="115" spans="1:6" ht="15">
      <c r="A115" s="1" t="s">
        <v>225</v>
      </c>
      <c r="B115" s="1" t="s">
        <v>226</v>
      </c>
      <c r="C115" s="1" t="s">
        <v>227</v>
      </c>
      <c r="D115" s="1" t="s">
        <v>13</v>
      </c>
      <c r="E115" s="11">
        <v>302100</v>
      </c>
      <c r="F115" s="7">
        <v>43201</v>
      </c>
    </row>
    <row r="116" spans="1:6" ht="15">
      <c r="A116" s="1" t="s">
        <v>228</v>
      </c>
      <c r="B116" s="1" t="s">
        <v>0</v>
      </c>
      <c r="C116" s="1" t="s">
        <v>3</v>
      </c>
      <c r="D116" s="1" t="s">
        <v>24</v>
      </c>
      <c r="E116" s="11">
        <v>217900</v>
      </c>
      <c r="F116" s="7">
        <v>43205</v>
      </c>
    </row>
    <row r="117" spans="1:6" ht="15">
      <c r="A117" s="1" t="s">
        <v>229</v>
      </c>
      <c r="B117" s="1" t="s">
        <v>0</v>
      </c>
      <c r="C117" s="1" t="s">
        <v>88</v>
      </c>
      <c r="D117" s="1" t="s">
        <v>230</v>
      </c>
      <c r="E117" s="11">
        <v>450000</v>
      </c>
      <c r="F117" s="7">
        <v>43208</v>
      </c>
    </row>
    <row r="118" spans="1:6" ht="15">
      <c r="A118" s="1" t="s">
        <v>229</v>
      </c>
      <c r="B118" s="1" t="s">
        <v>0</v>
      </c>
      <c r="C118" s="1" t="s">
        <v>88</v>
      </c>
      <c r="D118" s="1" t="s">
        <v>115</v>
      </c>
      <c r="E118" s="11">
        <v>1633500</v>
      </c>
      <c r="F118" s="7">
        <v>43210</v>
      </c>
    </row>
    <row r="119" spans="1:6" ht="15">
      <c r="A119" s="1" t="s">
        <v>231</v>
      </c>
      <c r="B119" s="1" t="s">
        <v>0</v>
      </c>
      <c r="C119" s="1" t="s">
        <v>3</v>
      </c>
      <c r="D119" s="1" t="s">
        <v>147</v>
      </c>
      <c r="E119" s="11">
        <v>107950</v>
      </c>
      <c r="F119" s="7">
        <v>43208</v>
      </c>
    </row>
    <row r="120" spans="1:6" ht="15">
      <c r="A120" s="1" t="s">
        <v>232</v>
      </c>
      <c r="B120" s="1" t="s">
        <v>0</v>
      </c>
      <c r="C120" s="1" t="s">
        <v>3</v>
      </c>
      <c r="D120" s="1" t="s">
        <v>147</v>
      </c>
      <c r="E120" s="11">
        <v>100200</v>
      </c>
      <c r="F120" s="7">
        <v>43208</v>
      </c>
    </row>
    <row r="121" spans="1:6" ht="15">
      <c r="A121" s="1" t="s">
        <v>233</v>
      </c>
      <c r="B121" s="1" t="s">
        <v>0</v>
      </c>
      <c r="C121" s="1" t="s">
        <v>3</v>
      </c>
      <c r="D121" s="1" t="s">
        <v>147</v>
      </c>
      <c r="E121" s="11">
        <v>100000</v>
      </c>
      <c r="F121" s="7">
        <v>43208</v>
      </c>
    </row>
    <row r="122" spans="1:6" ht="15">
      <c r="A122" s="1" t="s">
        <v>234</v>
      </c>
      <c r="B122" s="1" t="s">
        <v>0</v>
      </c>
      <c r="C122" s="1" t="s">
        <v>3</v>
      </c>
      <c r="D122" s="1" t="s">
        <v>147</v>
      </c>
      <c r="E122" s="11">
        <v>96300</v>
      </c>
      <c r="F122" s="7">
        <v>43208</v>
      </c>
    </row>
    <row r="123" spans="1:6" ht="15">
      <c r="A123" s="1" t="s">
        <v>235</v>
      </c>
      <c r="B123" s="1" t="s">
        <v>0</v>
      </c>
      <c r="C123" s="1" t="s">
        <v>3</v>
      </c>
      <c r="D123" s="1" t="s">
        <v>147</v>
      </c>
      <c r="E123" s="11">
        <v>72300</v>
      </c>
      <c r="F123" s="7">
        <v>43208</v>
      </c>
    </row>
    <row r="124" spans="1:6" ht="15">
      <c r="A124" s="6" t="s">
        <v>236</v>
      </c>
      <c r="B124" s="1" t="s">
        <v>0</v>
      </c>
      <c r="C124" s="1" t="s">
        <v>3</v>
      </c>
      <c r="D124" s="1" t="s">
        <v>223</v>
      </c>
      <c r="E124" s="11">
        <v>119050</v>
      </c>
      <c r="F124" s="7">
        <v>43208</v>
      </c>
    </row>
    <row r="125" spans="1:6" ht="15">
      <c r="A125" s="6" t="s">
        <v>237</v>
      </c>
      <c r="B125" s="1" t="s">
        <v>0</v>
      </c>
      <c r="C125" s="1" t="s">
        <v>3</v>
      </c>
      <c r="D125" s="1" t="s">
        <v>223</v>
      </c>
      <c r="E125" s="11">
        <v>93050</v>
      </c>
      <c r="F125" s="7">
        <v>43208</v>
      </c>
    </row>
    <row r="126" spans="1:6" ht="15">
      <c r="A126" s="6" t="s">
        <v>238</v>
      </c>
      <c r="B126" s="1" t="s">
        <v>0</v>
      </c>
      <c r="C126" s="1" t="s">
        <v>3</v>
      </c>
      <c r="D126" s="1" t="s">
        <v>223</v>
      </c>
      <c r="E126" s="11">
        <v>93050</v>
      </c>
      <c r="F126" s="7">
        <v>43208</v>
      </c>
    </row>
    <row r="127" spans="1:6" ht="15">
      <c r="A127" s="6" t="s">
        <v>239</v>
      </c>
      <c r="B127" s="1" t="s">
        <v>0</v>
      </c>
      <c r="C127" s="1" t="s">
        <v>3</v>
      </c>
      <c r="D127" s="1" t="s">
        <v>223</v>
      </c>
      <c r="E127" s="11">
        <v>93050</v>
      </c>
      <c r="F127" s="7">
        <v>43208</v>
      </c>
    </row>
    <row r="128" spans="1:6" ht="15">
      <c r="A128" s="6" t="s">
        <v>240</v>
      </c>
      <c r="B128" s="1" t="s">
        <v>0</v>
      </c>
      <c r="C128" s="1" t="s">
        <v>3</v>
      </c>
      <c r="D128" s="1" t="s">
        <v>223</v>
      </c>
      <c r="E128" s="11">
        <v>100550</v>
      </c>
      <c r="F128" s="7">
        <v>43208</v>
      </c>
    </row>
    <row r="129" spans="1:6" ht="15">
      <c r="A129" s="6" t="s">
        <v>242</v>
      </c>
      <c r="B129" s="1" t="s">
        <v>0</v>
      </c>
      <c r="C129" s="1" t="s">
        <v>3</v>
      </c>
      <c r="D129" s="1" t="s">
        <v>223</v>
      </c>
      <c r="E129" s="11">
        <v>93050</v>
      </c>
      <c r="F129" s="7">
        <v>43208</v>
      </c>
    </row>
    <row r="130" spans="1:6" ht="15">
      <c r="A130" s="6" t="s">
        <v>243</v>
      </c>
      <c r="B130" s="1" t="s">
        <v>0</v>
      </c>
      <c r="C130" s="1" t="s">
        <v>3</v>
      </c>
      <c r="D130" s="1" t="s">
        <v>223</v>
      </c>
      <c r="E130" s="11">
        <v>93050</v>
      </c>
      <c r="F130" s="7">
        <v>43208</v>
      </c>
    </row>
    <row r="131" spans="1:6" ht="15">
      <c r="A131" s="6" t="s">
        <v>244</v>
      </c>
      <c r="B131" s="1" t="s">
        <v>0</v>
      </c>
      <c r="C131" s="1" t="s">
        <v>3</v>
      </c>
      <c r="D131" s="1" t="s">
        <v>223</v>
      </c>
      <c r="E131" s="11">
        <v>119050</v>
      </c>
      <c r="F131" s="7">
        <v>43208</v>
      </c>
    </row>
    <row r="132" spans="1:6" ht="15">
      <c r="A132" s="6" t="s">
        <v>245</v>
      </c>
      <c r="B132" s="1" t="s">
        <v>0</v>
      </c>
      <c r="C132" s="1" t="s">
        <v>3</v>
      </c>
      <c r="D132" s="1" t="s">
        <v>223</v>
      </c>
      <c r="E132" s="11">
        <v>115450</v>
      </c>
      <c r="F132" s="7">
        <v>43208</v>
      </c>
    </row>
    <row r="133" spans="1:6" ht="15">
      <c r="A133" s="6" t="s">
        <v>246</v>
      </c>
      <c r="B133" s="1" t="s">
        <v>0</v>
      </c>
      <c r="C133" s="1" t="s">
        <v>3</v>
      </c>
      <c r="D133" s="1" t="s">
        <v>223</v>
      </c>
      <c r="E133" s="11">
        <v>115450</v>
      </c>
      <c r="F133" s="7">
        <v>43208</v>
      </c>
    </row>
    <row r="134" spans="1:6" ht="15">
      <c r="A134" s="6" t="s">
        <v>247</v>
      </c>
      <c r="B134" s="1" t="s">
        <v>0</v>
      </c>
      <c r="C134" s="1" t="s">
        <v>3</v>
      </c>
      <c r="D134" s="1" t="s">
        <v>223</v>
      </c>
      <c r="E134" s="11">
        <v>119050</v>
      </c>
      <c r="F134" s="7">
        <v>43208</v>
      </c>
    </row>
    <row r="135" spans="1:6" ht="15">
      <c r="A135" s="6" t="s">
        <v>249</v>
      </c>
      <c r="B135" s="1" t="s">
        <v>0</v>
      </c>
      <c r="C135" s="1" t="s">
        <v>3</v>
      </c>
      <c r="D135" s="1" t="s">
        <v>223</v>
      </c>
      <c r="E135" s="11">
        <v>93050</v>
      </c>
      <c r="F135" s="7">
        <v>43208</v>
      </c>
    </row>
    <row r="136" spans="1:6" ht="15">
      <c r="A136" s="6" t="s">
        <v>251</v>
      </c>
      <c r="B136" s="1" t="s">
        <v>0</v>
      </c>
      <c r="C136" s="1" t="s">
        <v>3</v>
      </c>
      <c r="D136" s="1" t="s">
        <v>223</v>
      </c>
      <c r="E136" s="11">
        <v>119050</v>
      </c>
      <c r="F136" s="7">
        <v>43208</v>
      </c>
    </row>
    <row r="137" spans="1:6" ht="15">
      <c r="A137" s="6" t="s">
        <v>252</v>
      </c>
      <c r="B137" s="1" t="s">
        <v>0</v>
      </c>
      <c r="C137" s="1" t="s">
        <v>3</v>
      </c>
      <c r="D137" s="1" t="s">
        <v>223</v>
      </c>
      <c r="E137" s="11">
        <v>115450</v>
      </c>
      <c r="F137" s="7">
        <v>43208</v>
      </c>
    </row>
    <row r="138" spans="1:6" ht="15">
      <c r="A138" s="6" t="s">
        <v>253</v>
      </c>
      <c r="B138" s="1" t="s">
        <v>0</v>
      </c>
      <c r="C138" s="1" t="s">
        <v>3</v>
      </c>
      <c r="D138" s="1" t="s">
        <v>223</v>
      </c>
      <c r="E138" s="11">
        <v>93050</v>
      </c>
      <c r="F138" s="7">
        <v>43208</v>
      </c>
    </row>
    <row r="139" spans="1:6" ht="15">
      <c r="A139" s="6" t="s">
        <v>255</v>
      </c>
      <c r="B139" s="1" t="s">
        <v>0</v>
      </c>
      <c r="C139" s="1" t="s">
        <v>3</v>
      </c>
      <c r="D139" s="1" t="s">
        <v>223</v>
      </c>
      <c r="E139" s="11">
        <v>119050</v>
      </c>
      <c r="F139" s="7">
        <v>43208</v>
      </c>
    </row>
    <row r="140" spans="1:6" ht="15">
      <c r="A140" s="6" t="s">
        <v>256</v>
      </c>
      <c r="B140" s="1" t="s">
        <v>0</v>
      </c>
      <c r="C140" s="1" t="s">
        <v>3</v>
      </c>
      <c r="D140" s="1" t="s">
        <v>223</v>
      </c>
      <c r="E140" s="11">
        <v>119050</v>
      </c>
      <c r="F140" s="7">
        <v>43208</v>
      </c>
    </row>
    <row r="141" spans="1:6" ht="15">
      <c r="A141" s="6" t="s">
        <v>257</v>
      </c>
      <c r="B141" s="1" t="s">
        <v>0</v>
      </c>
      <c r="C141" s="1" t="s">
        <v>3</v>
      </c>
      <c r="D141" s="1" t="s">
        <v>223</v>
      </c>
      <c r="E141" s="11">
        <v>93050</v>
      </c>
      <c r="F141" s="7">
        <v>43208</v>
      </c>
    </row>
    <row r="142" spans="1:6" ht="15">
      <c r="A142" s="6" t="s">
        <v>258</v>
      </c>
      <c r="B142" s="1" t="s">
        <v>0</v>
      </c>
      <c r="C142" s="1" t="s">
        <v>3</v>
      </c>
      <c r="D142" s="1" t="s">
        <v>223</v>
      </c>
      <c r="E142" s="11">
        <v>115450</v>
      </c>
      <c r="F142" s="7">
        <v>43208</v>
      </c>
    </row>
    <row r="143" spans="1:6" ht="15">
      <c r="A143" s="6" t="s">
        <v>259</v>
      </c>
      <c r="B143" s="1" t="s">
        <v>0</v>
      </c>
      <c r="C143" s="1" t="s">
        <v>3</v>
      </c>
      <c r="D143" s="1" t="s">
        <v>223</v>
      </c>
      <c r="E143" s="11">
        <v>115450</v>
      </c>
      <c r="F143" s="7">
        <v>43208</v>
      </c>
    </row>
    <row r="144" spans="1:6" ht="15">
      <c r="A144" s="6" t="s">
        <v>260</v>
      </c>
      <c r="B144" s="1" t="s">
        <v>0</v>
      </c>
      <c r="C144" s="1" t="s">
        <v>3</v>
      </c>
      <c r="D144" s="1" t="s">
        <v>223</v>
      </c>
      <c r="E144" s="11">
        <v>93050</v>
      </c>
      <c r="F144" s="7">
        <v>43208</v>
      </c>
    </row>
    <row r="145" spans="1:6" ht="15">
      <c r="A145" s="6" t="s">
        <v>262</v>
      </c>
      <c r="B145" s="1" t="s">
        <v>0</v>
      </c>
      <c r="C145" s="1" t="s">
        <v>3</v>
      </c>
      <c r="D145" s="1" t="s">
        <v>223</v>
      </c>
      <c r="E145" s="11">
        <v>119050</v>
      </c>
      <c r="F145" s="7">
        <v>43208</v>
      </c>
    </row>
    <row r="146" spans="1:6" ht="15">
      <c r="A146" s="6" t="s">
        <v>264</v>
      </c>
      <c r="B146" s="1" t="s">
        <v>0</v>
      </c>
      <c r="C146" s="1" t="s">
        <v>3</v>
      </c>
      <c r="D146" s="1" t="s">
        <v>223</v>
      </c>
      <c r="E146" s="11">
        <v>93050</v>
      </c>
      <c r="F146" s="7">
        <v>43208</v>
      </c>
    </row>
    <row r="147" spans="1:6" ht="15">
      <c r="A147" s="6" t="s">
        <v>265</v>
      </c>
      <c r="B147" s="1" t="s">
        <v>0</v>
      </c>
      <c r="C147" s="1" t="s">
        <v>3</v>
      </c>
      <c r="D147" s="1" t="s">
        <v>223</v>
      </c>
      <c r="E147" s="11">
        <v>119050</v>
      </c>
      <c r="F147" s="7">
        <v>43208</v>
      </c>
    </row>
    <row r="148" spans="1:6" ht="15">
      <c r="A148" s="6" t="s">
        <v>266</v>
      </c>
      <c r="B148" s="1" t="s">
        <v>0</v>
      </c>
      <c r="C148" s="1" t="s">
        <v>3</v>
      </c>
      <c r="D148" s="1" t="s">
        <v>223</v>
      </c>
      <c r="E148" s="11">
        <v>93050</v>
      </c>
      <c r="F148" s="7">
        <v>43208</v>
      </c>
    </row>
    <row r="149" spans="1:6" ht="15">
      <c r="A149" s="6" t="s">
        <v>267</v>
      </c>
      <c r="B149" s="1" t="s">
        <v>0</v>
      </c>
      <c r="C149" s="1" t="s">
        <v>3</v>
      </c>
      <c r="D149" s="1" t="s">
        <v>223</v>
      </c>
      <c r="E149" s="11">
        <v>93050</v>
      </c>
      <c r="F149" s="7">
        <v>43208</v>
      </c>
    </row>
    <row r="150" spans="1:6" ht="15">
      <c r="A150" s="6" t="s">
        <v>268</v>
      </c>
      <c r="B150" s="1" t="s">
        <v>0</v>
      </c>
      <c r="C150" s="1" t="s">
        <v>3</v>
      </c>
      <c r="D150" s="1" t="s">
        <v>223</v>
      </c>
      <c r="E150" s="11">
        <v>119050</v>
      </c>
      <c r="F150" s="7">
        <v>43208</v>
      </c>
    </row>
    <row r="151" spans="1:6" ht="15">
      <c r="A151" s="6" t="s">
        <v>269</v>
      </c>
      <c r="B151" s="1" t="s">
        <v>0</v>
      </c>
      <c r="C151" s="1" t="s">
        <v>3</v>
      </c>
      <c r="D151" s="1" t="s">
        <v>223</v>
      </c>
      <c r="E151" s="11">
        <v>119050</v>
      </c>
      <c r="F151" s="7">
        <v>43208</v>
      </c>
    </row>
    <row r="152" spans="1:6" ht="15">
      <c r="A152" s="6" t="s">
        <v>270</v>
      </c>
      <c r="B152" s="1" t="s">
        <v>0</v>
      </c>
      <c r="C152" s="1" t="s">
        <v>3</v>
      </c>
      <c r="D152" s="1" t="s">
        <v>223</v>
      </c>
      <c r="E152" s="11">
        <v>119050</v>
      </c>
      <c r="F152" s="7">
        <v>43208</v>
      </c>
    </row>
    <row r="153" spans="1:6" ht="15">
      <c r="A153" s="6" t="s">
        <v>271</v>
      </c>
      <c r="B153" s="1" t="s">
        <v>0</v>
      </c>
      <c r="C153" s="1" t="s">
        <v>3</v>
      </c>
      <c r="D153" s="1" t="s">
        <v>223</v>
      </c>
      <c r="E153" s="11">
        <v>119050</v>
      </c>
      <c r="F153" s="7">
        <v>43208</v>
      </c>
    </row>
    <row r="154" spans="1:6" ht="15">
      <c r="A154" s="6" t="s">
        <v>272</v>
      </c>
      <c r="B154" s="1" t="s">
        <v>0</v>
      </c>
      <c r="C154" s="1" t="s">
        <v>3</v>
      </c>
      <c r="D154" s="1" t="s">
        <v>223</v>
      </c>
      <c r="E154" s="11">
        <v>93050</v>
      </c>
      <c r="F154" s="7">
        <v>43208</v>
      </c>
    </row>
    <row r="155" spans="1:6" ht="15">
      <c r="A155" s="6" t="s">
        <v>273</v>
      </c>
      <c r="B155" s="1" t="s">
        <v>0</v>
      </c>
      <c r="C155" s="1" t="s">
        <v>3</v>
      </c>
      <c r="D155" s="1" t="s">
        <v>223</v>
      </c>
      <c r="E155" s="11">
        <v>111550</v>
      </c>
      <c r="F155" s="7">
        <v>43208</v>
      </c>
    </row>
    <row r="156" spans="1:6" ht="15">
      <c r="A156" s="6" t="s">
        <v>274</v>
      </c>
      <c r="B156" s="1" t="s">
        <v>0</v>
      </c>
      <c r="C156" s="1" t="s">
        <v>3</v>
      </c>
      <c r="D156" s="1" t="s">
        <v>223</v>
      </c>
      <c r="E156" s="11">
        <v>93050</v>
      </c>
      <c r="F156" s="7">
        <v>43208</v>
      </c>
    </row>
    <row r="157" spans="1:6" ht="15">
      <c r="A157" s="1" t="s">
        <v>275</v>
      </c>
      <c r="B157" s="1" t="s">
        <v>0</v>
      </c>
      <c r="C157" s="1" t="s">
        <v>3</v>
      </c>
      <c r="D157" s="1" t="s">
        <v>276</v>
      </c>
      <c r="E157" s="11">
        <v>916353</v>
      </c>
      <c r="F157" s="7">
        <v>43228</v>
      </c>
    </row>
    <row r="158" spans="1:6" ht="15">
      <c r="A158" s="1" t="s">
        <v>277</v>
      </c>
      <c r="B158" s="1" t="s">
        <v>0</v>
      </c>
      <c r="C158" s="1" t="s">
        <v>3</v>
      </c>
      <c r="D158" s="1" t="s">
        <v>278</v>
      </c>
      <c r="E158" s="11">
        <v>159000</v>
      </c>
      <c r="F158" s="7">
        <v>43208</v>
      </c>
    </row>
    <row r="159" spans="1:6" ht="15">
      <c r="A159" s="1" t="s">
        <v>279</v>
      </c>
      <c r="B159" s="1" t="s">
        <v>280</v>
      </c>
      <c r="C159" s="1" t="s">
        <v>281</v>
      </c>
      <c r="D159" s="1" t="s">
        <v>13</v>
      </c>
      <c r="E159" s="11">
        <v>286282</v>
      </c>
      <c r="F159" s="7">
        <v>43208</v>
      </c>
    </row>
    <row r="160" spans="1:6" ht="13.5" customHeight="1">
      <c r="A160" s="4" t="s">
        <v>2</v>
      </c>
      <c r="B160" s="1" t="s">
        <v>0</v>
      </c>
      <c r="C160" s="1" t="s">
        <v>3</v>
      </c>
      <c r="D160" s="1" t="s">
        <v>4</v>
      </c>
      <c r="E160" s="11">
        <v>16000</v>
      </c>
      <c r="F160" s="7">
        <v>43165</v>
      </c>
    </row>
    <row r="161" spans="1:6" ht="15">
      <c r="A161" s="1" t="s">
        <v>282</v>
      </c>
      <c r="B161" s="1" t="s">
        <v>0</v>
      </c>
      <c r="C161" s="1" t="s">
        <v>112</v>
      </c>
      <c r="D161" s="1" t="s">
        <v>283</v>
      </c>
      <c r="E161" s="11">
        <v>35477</v>
      </c>
      <c r="F161" s="7">
        <v>43213</v>
      </c>
    </row>
    <row r="162" spans="1:6" ht="15">
      <c r="A162" s="1" t="s">
        <v>284</v>
      </c>
      <c r="B162" s="1" t="s">
        <v>0</v>
      </c>
      <c r="C162" s="1" t="s">
        <v>19</v>
      </c>
      <c r="D162" s="1" t="s">
        <v>4</v>
      </c>
      <c r="E162" s="11">
        <v>30000</v>
      </c>
      <c r="F162" s="7">
        <v>43214</v>
      </c>
    </row>
    <row r="163" spans="1:6" ht="15">
      <c r="A163" s="1" t="s">
        <v>285</v>
      </c>
      <c r="B163" s="1" t="s">
        <v>0</v>
      </c>
      <c r="C163" s="1" t="s">
        <v>82</v>
      </c>
      <c r="D163" s="1" t="s">
        <v>9</v>
      </c>
      <c r="E163" s="11">
        <v>135000</v>
      </c>
      <c r="F163" s="7">
        <v>43214</v>
      </c>
    </row>
    <row r="164" spans="1:6" ht="15">
      <c r="A164" s="1" t="s">
        <v>286</v>
      </c>
      <c r="B164" s="1" t="s">
        <v>0</v>
      </c>
      <c r="C164" s="1" t="s">
        <v>3</v>
      </c>
      <c r="D164" s="1" t="s">
        <v>147</v>
      </c>
      <c r="E164" s="11">
        <v>104700</v>
      </c>
      <c r="F164" s="7">
        <v>43214</v>
      </c>
    </row>
    <row r="165" spans="1:6" ht="15">
      <c r="A165" s="1" t="s">
        <v>287</v>
      </c>
      <c r="B165" s="1" t="s">
        <v>0</v>
      </c>
      <c r="C165" s="1" t="s">
        <v>3</v>
      </c>
      <c r="D165" s="1" t="s">
        <v>147</v>
      </c>
      <c r="E165" s="11">
        <v>73900</v>
      </c>
      <c r="F165" s="7">
        <v>43214</v>
      </c>
    </row>
    <row r="166" spans="1:6" ht="15">
      <c r="A166" s="1" t="s">
        <v>288</v>
      </c>
      <c r="B166" s="1" t="s">
        <v>0</v>
      </c>
      <c r="C166" s="1" t="s">
        <v>3</v>
      </c>
      <c r="D166" s="1" t="s">
        <v>147</v>
      </c>
      <c r="E166" s="11">
        <v>101900</v>
      </c>
      <c r="F166" s="7">
        <v>43214</v>
      </c>
    </row>
    <row r="167" spans="1:6" ht="15">
      <c r="A167" s="1" t="s">
        <v>289</v>
      </c>
      <c r="B167" s="1" t="s">
        <v>0</v>
      </c>
      <c r="C167" s="1" t="s">
        <v>3</v>
      </c>
      <c r="D167" s="1" t="s">
        <v>147</v>
      </c>
      <c r="E167" s="11">
        <v>74500</v>
      </c>
      <c r="F167" s="7">
        <v>43214</v>
      </c>
    </row>
    <row r="168" spans="1:6" ht="15">
      <c r="A168" s="1" t="s">
        <v>290</v>
      </c>
      <c r="B168" s="1" t="s">
        <v>0</v>
      </c>
      <c r="C168" s="1" t="s">
        <v>3</v>
      </c>
      <c r="D168" s="1" t="s">
        <v>147</v>
      </c>
      <c r="E168" s="11">
        <v>103800</v>
      </c>
      <c r="F168" s="7">
        <v>43214</v>
      </c>
    </row>
    <row r="169" spans="1:6" ht="15">
      <c r="A169" s="1" t="s">
        <v>291</v>
      </c>
      <c r="B169" s="1" t="s">
        <v>0</v>
      </c>
      <c r="C169" s="1" t="s">
        <v>93</v>
      </c>
      <c r="D169" s="1" t="s">
        <v>85</v>
      </c>
      <c r="E169" s="11">
        <f>60000+3153*78</f>
        <v>305934</v>
      </c>
      <c r="F169" s="7">
        <v>43193</v>
      </c>
    </row>
    <row r="170" spans="1:6" ht="15">
      <c r="A170" s="1" t="s">
        <v>293</v>
      </c>
      <c r="B170" s="1" t="s">
        <v>0</v>
      </c>
      <c r="C170" s="1" t="s">
        <v>3</v>
      </c>
      <c r="D170" s="1" t="s">
        <v>294</v>
      </c>
      <c r="E170" s="11">
        <v>205000</v>
      </c>
      <c r="F170" s="7">
        <v>43216</v>
      </c>
    </row>
    <row r="171" spans="1:6" ht="15">
      <c r="A171" s="1" t="s">
        <v>295</v>
      </c>
      <c r="B171" s="1" t="s">
        <v>0</v>
      </c>
      <c r="C171" s="1" t="s">
        <v>3</v>
      </c>
      <c r="D171" s="1" t="s">
        <v>296</v>
      </c>
      <c r="E171" s="11">
        <v>25000</v>
      </c>
      <c r="F171" s="7">
        <v>43230</v>
      </c>
    </row>
    <row r="172" spans="1:6" ht="15">
      <c r="A172" s="1" t="s">
        <v>297</v>
      </c>
      <c r="B172" s="1" t="s">
        <v>0</v>
      </c>
      <c r="C172" s="1" t="s">
        <v>76</v>
      </c>
      <c r="D172" s="1" t="s">
        <v>298</v>
      </c>
      <c r="E172" s="11">
        <f>(7519+50)*76.45</f>
        <v>578650.05000000005</v>
      </c>
      <c r="F172" s="7">
        <v>43215</v>
      </c>
    </row>
    <row r="173" spans="1:6" ht="15">
      <c r="A173" s="1" t="s">
        <v>284</v>
      </c>
      <c r="B173" s="1" t="s">
        <v>0</v>
      </c>
      <c r="C173" s="1" t="s">
        <v>19</v>
      </c>
      <c r="D173" s="1" t="s">
        <v>299</v>
      </c>
      <c r="E173" s="11">
        <f>(8225+50)*76.45</f>
        <v>632623.75</v>
      </c>
      <c r="F173" s="7">
        <v>43215</v>
      </c>
    </row>
    <row r="174" spans="1:6" ht="15">
      <c r="A174" s="1" t="s">
        <v>300</v>
      </c>
      <c r="B174" s="1" t="s">
        <v>226</v>
      </c>
      <c r="C174" s="1" t="s">
        <v>34</v>
      </c>
      <c r="D174" s="1" t="s">
        <v>301</v>
      </c>
      <c r="E174" s="11">
        <v>279200</v>
      </c>
      <c r="F174" s="7">
        <v>43216</v>
      </c>
    </row>
    <row r="175" spans="1:6" ht="15">
      <c r="A175" s="1" t="s">
        <v>302</v>
      </c>
      <c r="B175" s="1" t="s">
        <v>0</v>
      </c>
      <c r="C175" s="1" t="s">
        <v>72</v>
      </c>
      <c r="D175" s="1" t="s">
        <v>4</v>
      </c>
      <c r="E175" s="11">
        <v>30000</v>
      </c>
      <c r="F175" s="7">
        <v>43201</v>
      </c>
    </row>
    <row r="176" spans="1:6" ht="15">
      <c r="A176" s="1" t="s">
        <v>303</v>
      </c>
      <c r="B176" s="1" t="s">
        <v>0</v>
      </c>
      <c r="C176" s="1" t="s">
        <v>38</v>
      </c>
      <c r="D176" s="1" t="s">
        <v>99</v>
      </c>
      <c r="E176" s="11">
        <v>134000</v>
      </c>
      <c r="F176" s="7">
        <v>43217</v>
      </c>
    </row>
    <row r="177" spans="1:6" ht="15">
      <c r="A177" s="1" t="s">
        <v>27</v>
      </c>
      <c r="B177" s="1" t="s">
        <v>0</v>
      </c>
      <c r="C177" s="1" t="s">
        <v>72</v>
      </c>
      <c r="D177" s="1" t="s">
        <v>4</v>
      </c>
      <c r="E177" s="11">
        <v>32000</v>
      </c>
      <c r="F177" s="7">
        <v>43217</v>
      </c>
    </row>
    <row r="178" spans="1:6" ht="15">
      <c r="A178" s="1" t="s">
        <v>304</v>
      </c>
      <c r="B178" s="1" t="s">
        <v>0</v>
      </c>
      <c r="C178" s="1" t="s">
        <v>72</v>
      </c>
      <c r="D178" s="1" t="s">
        <v>305</v>
      </c>
      <c r="E178" s="11">
        <v>30000</v>
      </c>
      <c r="F178" s="7">
        <v>43217</v>
      </c>
    </row>
    <row r="179" spans="1:6" ht="15">
      <c r="A179" s="1" t="s">
        <v>306</v>
      </c>
      <c r="B179" s="1" t="s">
        <v>0</v>
      </c>
      <c r="C179" s="1" t="s">
        <v>307</v>
      </c>
      <c r="D179" s="1" t="s">
        <v>308</v>
      </c>
      <c r="E179" s="11">
        <v>30000</v>
      </c>
      <c r="F179" s="7">
        <v>43217</v>
      </c>
    </row>
    <row r="180" spans="1:6" ht="15">
      <c r="A180" s="1" t="s">
        <v>250</v>
      </c>
      <c r="B180" s="1" t="s">
        <v>0</v>
      </c>
      <c r="C180" s="1" t="s">
        <v>307</v>
      </c>
      <c r="D180" s="1" t="s">
        <v>308</v>
      </c>
      <c r="E180" s="11">
        <v>30000</v>
      </c>
      <c r="F180" s="7">
        <v>43217</v>
      </c>
    </row>
    <row r="181" spans="1:6" ht="15">
      <c r="A181" s="1" t="s">
        <v>138</v>
      </c>
      <c r="B181" s="1" t="s">
        <v>0</v>
      </c>
      <c r="C181" s="1" t="s">
        <v>307</v>
      </c>
      <c r="D181" s="1" t="s">
        <v>308</v>
      </c>
      <c r="E181" s="11">
        <v>30000</v>
      </c>
      <c r="F181" s="7">
        <v>43217</v>
      </c>
    </row>
    <row r="182" spans="1:6" ht="15">
      <c r="A182" s="1" t="s">
        <v>139</v>
      </c>
      <c r="B182" s="1" t="s">
        <v>0</v>
      </c>
      <c r="C182" s="1" t="s">
        <v>307</v>
      </c>
      <c r="D182" s="1" t="s">
        <v>308</v>
      </c>
      <c r="E182" s="11">
        <v>30000</v>
      </c>
      <c r="F182" s="7">
        <v>43217</v>
      </c>
    </row>
    <row r="183" spans="1:6" ht="15">
      <c r="A183" s="1" t="s">
        <v>309</v>
      </c>
      <c r="B183" s="1" t="s">
        <v>0</v>
      </c>
      <c r="C183" s="1" t="s">
        <v>307</v>
      </c>
      <c r="D183" s="1" t="s">
        <v>308</v>
      </c>
      <c r="E183" s="11">
        <v>30000</v>
      </c>
      <c r="F183" s="7">
        <v>43217</v>
      </c>
    </row>
    <row r="184" spans="1:6" ht="15">
      <c r="A184" s="1" t="s">
        <v>310</v>
      </c>
      <c r="B184" s="1" t="s">
        <v>0</v>
      </c>
      <c r="C184" s="1" t="s">
        <v>307</v>
      </c>
      <c r="D184" s="1" t="s">
        <v>308</v>
      </c>
      <c r="E184" s="11">
        <v>30000</v>
      </c>
      <c r="F184" s="7">
        <v>43217</v>
      </c>
    </row>
    <row r="185" spans="1:6" ht="26.25">
      <c r="A185" s="1" t="s">
        <v>311</v>
      </c>
      <c r="B185" s="1" t="s">
        <v>0</v>
      </c>
      <c r="C185" s="1" t="s">
        <v>312</v>
      </c>
      <c r="D185" s="1" t="s">
        <v>313</v>
      </c>
      <c r="E185" s="11">
        <v>274300</v>
      </c>
      <c r="F185" s="7">
        <v>43228</v>
      </c>
    </row>
    <row r="186" spans="1:6" ht="15">
      <c r="A186" s="1" t="s">
        <v>314</v>
      </c>
      <c r="B186" s="1" t="s">
        <v>0</v>
      </c>
      <c r="C186" s="1" t="s">
        <v>76</v>
      </c>
      <c r="D186" s="1" t="s">
        <v>298</v>
      </c>
      <c r="E186" s="11">
        <v>167425</v>
      </c>
      <c r="F186" s="7">
        <v>43228</v>
      </c>
    </row>
    <row r="187" spans="1:6" ht="15">
      <c r="A187" s="1" t="s">
        <v>315</v>
      </c>
      <c r="B187" s="1" t="s">
        <v>0</v>
      </c>
      <c r="C187" s="1" t="s">
        <v>1</v>
      </c>
      <c r="D187" s="1" t="s">
        <v>85</v>
      </c>
      <c r="E187" s="11">
        <f>76.25*1955+41500</f>
        <v>190568.75</v>
      </c>
      <c r="F187" s="7">
        <v>43228</v>
      </c>
    </row>
    <row r="188" spans="1:6" ht="15">
      <c r="A188" s="1" t="s">
        <v>316</v>
      </c>
      <c r="B188" s="1" t="s">
        <v>0</v>
      </c>
      <c r="C188" s="1" t="s">
        <v>1</v>
      </c>
      <c r="D188" s="1" t="s">
        <v>317</v>
      </c>
      <c r="E188" s="11">
        <v>78400</v>
      </c>
      <c r="F188" s="7">
        <v>43228</v>
      </c>
    </row>
    <row r="189" spans="1:6" ht="15">
      <c r="A189" s="1" t="s">
        <v>318</v>
      </c>
      <c r="B189" s="1" t="s">
        <v>0</v>
      </c>
      <c r="C189" s="1" t="s">
        <v>319</v>
      </c>
      <c r="D189" s="1" t="s">
        <v>320</v>
      </c>
      <c r="E189" s="11">
        <v>32000</v>
      </c>
      <c r="F189" s="7">
        <v>43228</v>
      </c>
    </row>
    <row r="190" spans="1:6" ht="15">
      <c r="A190" s="1" t="s">
        <v>321</v>
      </c>
      <c r="B190" s="1" t="s">
        <v>0</v>
      </c>
      <c r="C190" s="1" t="s">
        <v>76</v>
      </c>
      <c r="D190" s="1" t="s">
        <v>185</v>
      </c>
      <c r="E190" s="11">
        <v>122400</v>
      </c>
      <c r="F190" s="7">
        <v>43228</v>
      </c>
    </row>
    <row r="191" spans="1:6" ht="15">
      <c r="A191" s="1" t="s">
        <v>322</v>
      </c>
      <c r="B191" s="1" t="s">
        <v>0</v>
      </c>
      <c r="C191" s="1" t="s">
        <v>3</v>
      </c>
      <c r="D191" s="1" t="s">
        <v>323</v>
      </c>
      <c r="E191" s="11">
        <v>73500</v>
      </c>
      <c r="F191" s="7">
        <v>43228</v>
      </c>
    </row>
    <row r="192" spans="1:6" ht="15">
      <c r="A192" s="1" t="s">
        <v>324</v>
      </c>
      <c r="B192" s="1" t="s">
        <v>0</v>
      </c>
      <c r="C192" s="1" t="s">
        <v>3</v>
      </c>
      <c r="D192" s="1" t="s">
        <v>323</v>
      </c>
      <c r="E192" s="11">
        <v>73500</v>
      </c>
      <c r="F192" s="7">
        <v>43228</v>
      </c>
    </row>
    <row r="193" spans="1:6" ht="15">
      <c r="A193" s="1" t="s">
        <v>325</v>
      </c>
      <c r="B193" s="1" t="s">
        <v>0</v>
      </c>
      <c r="D193" s="1" t="s">
        <v>326</v>
      </c>
      <c r="E193" s="11">
        <v>31208</v>
      </c>
      <c r="F193" s="7">
        <v>43228</v>
      </c>
    </row>
    <row r="194" spans="1:6" ht="15">
      <c r="A194" s="1" t="s">
        <v>327</v>
      </c>
      <c r="B194" s="1" t="s">
        <v>0</v>
      </c>
      <c r="C194" s="1" t="s">
        <v>3</v>
      </c>
      <c r="D194" s="1" t="s">
        <v>305</v>
      </c>
      <c r="E194" s="11">
        <v>30000</v>
      </c>
      <c r="F194" s="7">
        <v>43228</v>
      </c>
    </row>
    <row r="195" spans="1:6" ht="26.25">
      <c r="A195" s="1" t="s">
        <v>328</v>
      </c>
      <c r="B195" s="1" t="s">
        <v>0</v>
      </c>
      <c r="C195" s="1" t="s">
        <v>329</v>
      </c>
      <c r="D195" s="1" t="s">
        <v>330</v>
      </c>
      <c r="E195" s="11">
        <v>302237</v>
      </c>
      <c r="F195" s="7">
        <v>43230</v>
      </c>
    </row>
    <row r="196" spans="1:6" ht="15">
      <c r="A196" s="1" t="s">
        <v>119</v>
      </c>
      <c r="B196" s="1" t="s">
        <v>0</v>
      </c>
      <c r="C196" s="1" t="s">
        <v>3</v>
      </c>
      <c r="D196" s="1" t="s">
        <v>331</v>
      </c>
      <c r="E196" s="11">
        <f>9049+15649</f>
        <v>24698</v>
      </c>
      <c r="F196" s="7">
        <v>43230</v>
      </c>
    </row>
    <row r="197" spans="1:6" ht="15">
      <c r="A197" s="1" t="s">
        <v>332</v>
      </c>
      <c r="B197" s="1" t="s">
        <v>0</v>
      </c>
      <c r="C197" s="1" t="s">
        <v>76</v>
      </c>
      <c r="D197" s="1" t="s">
        <v>333</v>
      </c>
      <c r="E197" s="11">
        <v>28500</v>
      </c>
      <c r="F197" s="7">
        <v>43230</v>
      </c>
    </row>
    <row r="198" spans="1:6" ht="15">
      <c r="A198" s="1" t="s">
        <v>334</v>
      </c>
      <c r="B198" s="1" t="s">
        <v>0</v>
      </c>
      <c r="C198" s="1" t="s">
        <v>3</v>
      </c>
      <c r="D198" s="1" t="s">
        <v>4</v>
      </c>
      <c r="E198" s="11">
        <v>30000</v>
      </c>
      <c r="F198" s="7">
        <v>43231</v>
      </c>
    </row>
    <row r="199" spans="1:6" ht="15">
      <c r="A199" s="1" t="s">
        <v>335</v>
      </c>
      <c r="B199" s="1" t="s">
        <v>0</v>
      </c>
      <c r="C199" s="1" t="s">
        <v>336</v>
      </c>
      <c r="D199" s="1" t="s">
        <v>337</v>
      </c>
      <c r="E199" s="11">
        <v>326277</v>
      </c>
      <c r="F199" s="7">
        <v>43231</v>
      </c>
    </row>
    <row r="200" spans="1:6" ht="15">
      <c r="A200" s="1" t="s">
        <v>338</v>
      </c>
      <c r="B200" s="1" t="s">
        <v>0</v>
      </c>
      <c r="C200" s="1" t="s">
        <v>88</v>
      </c>
      <c r="D200" s="1" t="s">
        <v>339</v>
      </c>
      <c r="E200" s="11">
        <f>3267000+600000</f>
        <v>3867000</v>
      </c>
      <c r="F200" s="7">
        <v>43235</v>
      </c>
    </row>
    <row r="201" spans="1:6" ht="15">
      <c r="A201" s="1" t="s">
        <v>340</v>
      </c>
      <c r="B201" s="1" t="s">
        <v>0</v>
      </c>
      <c r="C201" s="1" t="s">
        <v>341</v>
      </c>
      <c r="D201" s="1" t="s">
        <v>342</v>
      </c>
      <c r="E201" s="11">
        <f>212500+13570</f>
        <v>226070</v>
      </c>
      <c r="F201" s="7">
        <v>43236</v>
      </c>
    </row>
    <row r="202" spans="1:6" ht="15">
      <c r="A202" s="1" t="s">
        <v>343</v>
      </c>
      <c r="B202" s="1" t="s">
        <v>0</v>
      </c>
      <c r="C202" s="1" t="s">
        <v>3</v>
      </c>
      <c r="D202" s="1" t="s">
        <v>17</v>
      </c>
      <c r="E202" s="11">
        <v>76500</v>
      </c>
      <c r="F202" s="7">
        <v>43236</v>
      </c>
    </row>
    <row r="203" spans="1:6" ht="15">
      <c r="A203" s="1" t="s">
        <v>344</v>
      </c>
      <c r="B203" s="1" t="s">
        <v>0</v>
      </c>
      <c r="C203" s="1" t="s">
        <v>3</v>
      </c>
      <c r="D203" s="1" t="s">
        <v>17</v>
      </c>
      <c r="E203" s="11">
        <v>76500</v>
      </c>
      <c r="F203" s="7">
        <v>43236</v>
      </c>
    </row>
    <row r="204" spans="1:6" ht="15">
      <c r="A204" s="1" t="s">
        <v>345</v>
      </c>
      <c r="B204" s="1" t="s">
        <v>0</v>
      </c>
      <c r="C204" s="1" t="s">
        <v>3</v>
      </c>
      <c r="D204" s="1" t="s">
        <v>17</v>
      </c>
      <c r="E204" s="11">
        <v>76500</v>
      </c>
      <c r="F204" s="7">
        <v>43236</v>
      </c>
    </row>
    <row r="205" spans="1:6" ht="15">
      <c r="A205" s="1" t="s">
        <v>346</v>
      </c>
      <c r="B205" s="1" t="s">
        <v>0</v>
      </c>
      <c r="C205" s="1" t="s">
        <v>3</v>
      </c>
      <c r="D205" s="1" t="s">
        <v>17</v>
      </c>
      <c r="E205" s="11">
        <v>76500</v>
      </c>
      <c r="F205" s="7">
        <v>43236</v>
      </c>
    </row>
    <row r="206" spans="1:6" ht="15">
      <c r="A206" s="1" t="s">
        <v>347</v>
      </c>
      <c r="B206" s="1" t="s">
        <v>0</v>
      </c>
      <c r="C206" s="1" t="s">
        <v>3</v>
      </c>
      <c r="D206" s="1" t="s">
        <v>17</v>
      </c>
      <c r="E206" s="11">
        <v>76500</v>
      </c>
      <c r="F206" s="7">
        <v>43236</v>
      </c>
    </row>
    <row r="207" spans="1:6" ht="15">
      <c r="A207" s="1" t="s">
        <v>348</v>
      </c>
      <c r="B207" s="1" t="s">
        <v>0</v>
      </c>
      <c r="C207" s="1" t="s">
        <v>3</v>
      </c>
      <c r="D207" s="1" t="s">
        <v>17</v>
      </c>
      <c r="E207" s="11">
        <v>76500</v>
      </c>
      <c r="F207" s="7">
        <v>43236</v>
      </c>
    </row>
    <row r="208" spans="1:6" ht="15">
      <c r="A208" s="1" t="s">
        <v>349</v>
      </c>
      <c r="B208" s="1" t="s">
        <v>0</v>
      </c>
      <c r="C208" s="1" t="s">
        <v>3</v>
      </c>
      <c r="D208" s="1" t="s">
        <v>17</v>
      </c>
      <c r="E208" s="11">
        <v>76500</v>
      </c>
      <c r="F208" s="7">
        <v>43236</v>
      </c>
    </row>
    <row r="209" spans="1:6" ht="15">
      <c r="A209" s="1" t="s">
        <v>350</v>
      </c>
      <c r="B209" s="1" t="s">
        <v>0</v>
      </c>
      <c r="C209" s="1" t="s">
        <v>3</v>
      </c>
      <c r="D209" s="1" t="s">
        <v>17</v>
      </c>
      <c r="E209" s="11">
        <v>76500</v>
      </c>
      <c r="F209" s="7">
        <v>43236</v>
      </c>
    </row>
    <row r="210" spans="1:6" ht="15">
      <c r="A210" s="1" t="s">
        <v>351</v>
      </c>
      <c r="B210" s="1" t="s">
        <v>0</v>
      </c>
      <c r="C210" s="1" t="s">
        <v>3</v>
      </c>
      <c r="D210" s="1" t="s">
        <v>17</v>
      </c>
      <c r="E210" s="11">
        <v>76500</v>
      </c>
      <c r="F210" s="7">
        <v>43236</v>
      </c>
    </row>
    <row r="211" spans="1:6" ht="15">
      <c r="A211" s="1" t="s">
        <v>352</v>
      </c>
      <c r="B211" s="1" t="s">
        <v>0</v>
      </c>
      <c r="C211" s="1" t="s">
        <v>3</v>
      </c>
      <c r="D211" s="1" t="s">
        <v>17</v>
      </c>
      <c r="E211" s="11">
        <v>76500</v>
      </c>
      <c r="F211" s="7">
        <v>43236</v>
      </c>
    </row>
    <row r="212" spans="1:6" ht="15">
      <c r="A212" s="1" t="s">
        <v>353</v>
      </c>
      <c r="B212" s="1" t="s">
        <v>0</v>
      </c>
      <c r="C212" s="1" t="s">
        <v>3</v>
      </c>
      <c r="D212" s="1" t="s">
        <v>17</v>
      </c>
      <c r="E212" s="11">
        <v>76500</v>
      </c>
      <c r="F212" s="7">
        <v>43236</v>
      </c>
    </row>
    <row r="213" spans="1:6" ht="15">
      <c r="A213" s="1" t="s">
        <v>354</v>
      </c>
      <c r="B213" s="1" t="s">
        <v>0</v>
      </c>
      <c r="C213" s="1" t="s">
        <v>3</v>
      </c>
      <c r="D213" s="1" t="s">
        <v>17</v>
      </c>
      <c r="E213" s="11">
        <v>76500</v>
      </c>
      <c r="F213" s="7">
        <v>43236</v>
      </c>
    </row>
    <row r="214" spans="1:6" ht="15">
      <c r="A214" s="1" t="s">
        <v>355</v>
      </c>
      <c r="B214" s="1" t="s">
        <v>0</v>
      </c>
      <c r="C214" s="1" t="s">
        <v>3</v>
      </c>
      <c r="D214" s="1" t="s">
        <v>17</v>
      </c>
      <c r="E214" s="11">
        <v>76500</v>
      </c>
      <c r="F214" s="7">
        <v>43236</v>
      </c>
    </row>
    <row r="215" spans="1:6" ht="15">
      <c r="A215" s="1" t="s">
        <v>356</v>
      </c>
      <c r="B215" s="1" t="s">
        <v>0</v>
      </c>
      <c r="C215" s="1" t="s">
        <v>3</v>
      </c>
      <c r="D215" s="1" t="s">
        <v>17</v>
      </c>
      <c r="E215" s="11">
        <v>76500</v>
      </c>
      <c r="F215" s="7">
        <v>43236</v>
      </c>
    </row>
    <row r="216" spans="1:6" ht="15">
      <c r="A216" s="1" t="s">
        <v>151</v>
      </c>
      <c r="B216" s="1" t="s">
        <v>0</v>
      </c>
      <c r="C216" s="1" t="s">
        <v>3</v>
      </c>
      <c r="D216" s="1" t="s">
        <v>17</v>
      </c>
      <c r="E216" s="11">
        <v>76500</v>
      </c>
      <c r="F216" s="7">
        <v>43236</v>
      </c>
    </row>
    <row r="217" spans="1:6" ht="15">
      <c r="A217" s="1" t="s">
        <v>357</v>
      </c>
      <c r="B217" s="1" t="s">
        <v>0</v>
      </c>
      <c r="C217" s="1" t="s">
        <v>3</v>
      </c>
      <c r="D217" s="1" t="s">
        <v>17</v>
      </c>
      <c r="E217" s="11">
        <v>76500</v>
      </c>
      <c r="F217" s="7">
        <v>43236</v>
      </c>
    </row>
    <row r="218" spans="1:6" ht="15">
      <c r="A218" s="1" t="s">
        <v>358</v>
      </c>
      <c r="B218" s="1" t="s">
        <v>0</v>
      </c>
      <c r="C218" s="1" t="s">
        <v>3</v>
      </c>
      <c r="D218" s="1" t="s">
        <v>17</v>
      </c>
      <c r="E218" s="11">
        <v>76500</v>
      </c>
      <c r="F218" s="7">
        <v>43236</v>
      </c>
    </row>
    <row r="219" spans="1:6" ht="15">
      <c r="A219" s="1" t="s">
        <v>359</v>
      </c>
      <c r="B219" s="1" t="s">
        <v>360</v>
      </c>
      <c r="C219" s="1" t="s">
        <v>34</v>
      </c>
      <c r="D219" s="1" t="s">
        <v>361</v>
      </c>
      <c r="E219" s="11">
        <v>434676</v>
      </c>
      <c r="F219" s="7">
        <v>43238</v>
      </c>
    </row>
    <row r="220" spans="1:6" ht="15">
      <c r="A220" s="1" t="s">
        <v>303</v>
      </c>
      <c r="B220" s="1" t="s">
        <v>0</v>
      </c>
      <c r="C220" s="1" t="s">
        <v>38</v>
      </c>
      <c r="D220" s="1" t="s">
        <v>99</v>
      </c>
      <c r="E220" s="11">
        <v>134000</v>
      </c>
      <c r="F220" s="7">
        <v>43217</v>
      </c>
    </row>
    <row r="221" spans="1:6" ht="26.25">
      <c r="A221" s="1" t="s">
        <v>362</v>
      </c>
      <c r="B221" s="1" t="s">
        <v>0</v>
      </c>
      <c r="C221" s="1" t="s">
        <v>363</v>
      </c>
      <c r="D221" s="1" t="s">
        <v>49</v>
      </c>
      <c r="E221" s="11">
        <v>33500</v>
      </c>
      <c r="F221" s="7">
        <v>43238</v>
      </c>
    </row>
    <row r="222" spans="1:6" ht="15">
      <c r="A222" s="1" t="s">
        <v>364</v>
      </c>
      <c r="B222" s="1" t="s">
        <v>0</v>
      </c>
      <c r="C222" s="1" t="s">
        <v>3</v>
      </c>
      <c r="D222" s="1" t="s">
        <v>365</v>
      </c>
      <c r="E222" s="11">
        <v>80990</v>
      </c>
      <c r="F222" s="7">
        <v>43238</v>
      </c>
    </row>
    <row r="223" spans="1:6" ht="26.25">
      <c r="A223" s="1" t="s">
        <v>366</v>
      </c>
      <c r="B223" s="1" t="s">
        <v>0</v>
      </c>
      <c r="C223" s="1" t="s">
        <v>367</v>
      </c>
      <c r="D223" s="1" t="s">
        <v>9</v>
      </c>
      <c r="E223" s="11">
        <v>150000</v>
      </c>
      <c r="F223" s="7">
        <v>43257</v>
      </c>
    </row>
    <row r="224" spans="1:6" ht="15">
      <c r="A224" s="1" t="s">
        <v>368</v>
      </c>
      <c r="B224" s="1" t="s">
        <v>0</v>
      </c>
      <c r="C224" s="1" t="s">
        <v>3</v>
      </c>
      <c r="D224" s="1" t="s">
        <v>369</v>
      </c>
      <c r="E224" s="11">
        <v>81750</v>
      </c>
      <c r="F224" s="7">
        <v>43238</v>
      </c>
    </row>
    <row r="225" spans="1:6" ht="15">
      <c r="A225" s="1" t="s">
        <v>370</v>
      </c>
      <c r="B225" s="1" t="s">
        <v>0</v>
      </c>
      <c r="C225" s="1" t="s">
        <v>3</v>
      </c>
      <c r="D225" s="1" t="s">
        <v>369</v>
      </c>
      <c r="E225" s="11">
        <v>85994</v>
      </c>
      <c r="F225" s="7">
        <v>43238</v>
      </c>
    </row>
    <row r="226" spans="1:6" ht="15">
      <c r="A226" s="1" t="s">
        <v>371</v>
      </c>
      <c r="B226" s="1" t="s">
        <v>0</v>
      </c>
      <c r="C226" s="1" t="s">
        <v>3</v>
      </c>
      <c r="D226" s="1" t="s">
        <v>369</v>
      </c>
      <c r="E226" s="11">
        <v>87844</v>
      </c>
      <c r="F226" s="7">
        <v>43238</v>
      </c>
    </row>
    <row r="227" spans="1:6" ht="15">
      <c r="A227" s="1" t="s">
        <v>372</v>
      </c>
      <c r="B227" s="1" t="s">
        <v>0</v>
      </c>
      <c r="C227" s="1" t="s">
        <v>3</v>
      </c>
      <c r="D227" s="1" t="s">
        <v>369</v>
      </c>
      <c r="E227" s="11">
        <v>89344</v>
      </c>
      <c r="F227" s="7">
        <v>43238</v>
      </c>
    </row>
    <row r="228" spans="1:6" ht="15">
      <c r="A228" s="1" t="s">
        <v>373</v>
      </c>
      <c r="B228" s="1" t="s">
        <v>0</v>
      </c>
      <c r="C228" s="1" t="s">
        <v>3</v>
      </c>
      <c r="D228" s="1" t="s">
        <v>369</v>
      </c>
      <c r="E228" s="11">
        <v>95650</v>
      </c>
      <c r="F228" s="7">
        <v>43238</v>
      </c>
    </row>
    <row r="229" spans="1:6" ht="15">
      <c r="A229" s="1" t="s">
        <v>374</v>
      </c>
      <c r="B229" s="1" t="s">
        <v>0</v>
      </c>
      <c r="C229" s="1" t="s">
        <v>3</v>
      </c>
      <c r="D229" s="1" t="s">
        <v>369</v>
      </c>
      <c r="E229" s="11">
        <v>87144</v>
      </c>
      <c r="F229" s="7">
        <v>43238</v>
      </c>
    </row>
    <row r="230" spans="1:6" ht="15">
      <c r="A230" s="1" t="s">
        <v>375</v>
      </c>
      <c r="B230" s="1" t="s">
        <v>0</v>
      </c>
      <c r="C230" s="1" t="s">
        <v>3</v>
      </c>
      <c r="D230" s="1" t="s">
        <v>369</v>
      </c>
      <c r="E230" s="11">
        <v>91700</v>
      </c>
      <c r="F230" s="7">
        <v>43238</v>
      </c>
    </row>
    <row r="231" spans="1:6" ht="15">
      <c r="A231" s="1" t="s">
        <v>376</v>
      </c>
      <c r="B231" s="1" t="s">
        <v>0</v>
      </c>
      <c r="C231" s="1" t="s">
        <v>3</v>
      </c>
      <c r="D231" s="1" t="s">
        <v>369</v>
      </c>
      <c r="E231" s="11">
        <v>84500</v>
      </c>
      <c r="F231" s="7">
        <v>43238</v>
      </c>
    </row>
    <row r="232" spans="1:6" ht="15">
      <c r="A232" s="1" t="s">
        <v>377</v>
      </c>
      <c r="B232" s="1" t="s">
        <v>0</v>
      </c>
      <c r="C232" s="1" t="s">
        <v>3</v>
      </c>
      <c r="D232" s="1" t="s">
        <v>369</v>
      </c>
      <c r="E232" s="11">
        <v>91750</v>
      </c>
      <c r="F232" s="7">
        <v>43238</v>
      </c>
    </row>
    <row r="233" spans="1:6" ht="15">
      <c r="A233" s="1" t="s">
        <v>378</v>
      </c>
      <c r="B233" s="1" t="s">
        <v>0</v>
      </c>
      <c r="C233" s="1" t="s">
        <v>3</v>
      </c>
      <c r="D233" s="1" t="s">
        <v>369</v>
      </c>
      <c r="E233" s="11">
        <v>93066</v>
      </c>
      <c r="F233" s="7">
        <v>43238</v>
      </c>
    </row>
    <row r="234" spans="1:6" ht="15">
      <c r="A234" s="1" t="s">
        <v>379</v>
      </c>
      <c r="B234" s="1" t="s">
        <v>0</v>
      </c>
      <c r="C234" s="1" t="s">
        <v>3</v>
      </c>
      <c r="D234" s="1" t="s">
        <v>46</v>
      </c>
      <c r="E234" s="11">
        <v>62720</v>
      </c>
      <c r="F234" s="7">
        <v>43238</v>
      </c>
    </row>
    <row r="235" spans="1:6" ht="15">
      <c r="A235" s="1" t="s">
        <v>380</v>
      </c>
      <c r="B235" s="1" t="s">
        <v>0</v>
      </c>
      <c r="C235" s="1" t="s">
        <v>3</v>
      </c>
      <c r="D235" s="1" t="s">
        <v>46</v>
      </c>
      <c r="E235" s="11">
        <v>151960</v>
      </c>
      <c r="F235" s="7">
        <v>43238</v>
      </c>
    </row>
    <row r="236" spans="1:6" ht="15">
      <c r="A236" s="1" t="s">
        <v>381</v>
      </c>
      <c r="B236" s="1" t="s">
        <v>0</v>
      </c>
      <c r="C236" s="1" t="s">
        <v>3</v>
      </c>
      <c r="D236" s="1" t="s">
        <v>46</v>
      </c>
      <c r="E236" s="11">
        <v>73190</v>
      </c>
      <c r="F236" s="7">
        <v>43238</v>
      </c>
    </row>
    <row r="237" spans="1:6" ht="12" customHeight="1">
      <c r="A237" s="1" t="s">
        <v>382</v>
      </c>
      <c r="B237" s="1" t="s">
        <v>0</v>
      </c>
      <c r="C237" s="1" t="s">
        <v>3</v>
      </c>
      <c r="D237" s="1" t="s">
        <v>46</v>
      </c>
      <c r="E237" s="11">
        <v>150895</v>
      </c>
      <c r="F237" s="7">
        <v>43238</v>
      </c>
    </row>
    <row r="238" spans="1:6" ht="15">
      <c r="A238" s="1" t="s">
        <v>383</v>
      </c>
      <c r="B238" s="1" t="s">
        <v>0</v>
      </c>
      <c r="C238" s="1" t="s">
        <v>3</v>
      </c>
      <c r="D238" s="1" t="s">
        <v>46</v>
      </c>
      <c r="E238" s="11">
        <v>129118</v>
      </c>
      <c r="F238" s="7">
        <v>43238</v>
      </c>
    </row>
    <row r="239" spans="1:6" ht="15">
      <c r="A239" s="1" t="s">
        <v>384</v>
      </c>
      <c r="B239" s="1" t="s">
        <v>0</v>
      </c>
      <c r="C239" s="1" t="s">
        <v>3</v>
      </c>
      <c r="D239" s="1" t="s">
        <v>46</v>
      </c>
      <c r="E239" s="11">
        <f>75657+4703</f>
        <v>80360</v>
      </c>
      <c r="F239" s="7">
        <v>43238</v>
      </c>
    </row>
    <row r="240" spans="1:6" ht="15">
      <c r="A240" s="1" t="s">
        <v>385</v>
      </c>
      <c r="B240" s="1" t="s">
        <v>0</v>
      </c>
      <c r="C240" s="1" t="s">
        <v>3</v>
      </c>
      <c r="D240" s="1" t="s">
        <v>386</v>
      </c>
      <c r="E240" s="11">
        <v>116276</v>
      </c>
      <c r="F240" s="7">
        <v>43238</v>
      </c>
    </row>
    <row r="241" spans="1:6" ht="15">
      <c r="A241" s="1" t="s">
        <v>387</v>
      </c>
      <c r="B241" s="1" t="s">
        <v>0</v>
      </c>
      <c r="C241" s="1" t="s">
        <v>3</v>
      </c>
      <c r="D241" s="1" t="s">
        <v>46</v>
      </c>
      <c r="E241" s="11">
        <v>58015</v>
      </c>
      <c r="F241" s="7">
        <v>43238</v>
      </c>
    </row>
    <row r="242" spans="1:6" ht="15">
      <c r="A242" s="1" t="s">
        <v>388</v>
      </c>
      <c r="B242" s="1" t="s">
        <v>0</v>
      </c>
      <c r="C242" s="1" t="s">
        <v>3</v>
      </c>
      <c r="D242" s="1" t="s">
        <v>46</v>
      </c>
      <c r="E242" s="11">
        <v>71484</v>
      </c>
      <c r="F242" s="7">
        <v>43238</v>
      </c>
    </row>
    <row r="243" spans="1:6" ht="15">
      <c r="A243" s="1" t="s">
        <v>389</v>
      </c>
      <c r="B243" s="1" t="s">
        <v>0</v>
      </c>
      <c r="C243" s="1" t="s">
        <v>3</v>
      </c>
      <c r="D243" s="1" t="s">
        <v>46</v>
      </c>
      <c r="E243" s="11">
        <v>73914</v>
      </c>
      <c r="F243" s="7">
        <v>43239</v>
      </c>
    </row>
    <row r="244" spans="1:6" ht="15">
      <c r="A244" s="1" t="s">
        <v>390</v>
      </c>
      <c r="B244" s="1" t="s">
        <v>0</v>
      </c>
      <c r="C244" s="1" t="s">
        <v>3</v>
      </c>
      <c r="D244" s="1" t="s">
        <v>46</v>
      </c>
      <c r="E244" s="11">
        <v>86711</v>
      </c>
      <c r="F244" s="7">
        <v>43239</v>
      </c>
    </row>
    <row r="245" spans="1:6" ht="15">
      <c r="A245" s="1" t="s">
        <v>391</v>
      </c>
      <c r="B245" s="1" t="s">
        <v>0</v>
      </c>
      <c r="C245" s="1" t="s">
        <v>3</v>
      </c>
      <c r="D245" s="1" t="s">
        <v>46</v>
      </c>
      <c r="E245" s="11">
        <v>87918</v>
      </c>
      <c r="F245" s="7">
        <v>43239</v>
      </c>
    </row>
    <row r="246" spans="1:6" ht="15">
      <c r="A246" s="1" t="s">
        <v>392</v>
      </c>
      <c r="B246" s="1" t="s">
        <v>0</v>
      </c>
      <c r="C246" s="1" t="s">
        <v>3</v>
      </c>
      <c r="D246" s="1" t="s">
        <v>46</v>
      </c>
      <c r="E246" s="11">
        <v>91234</v>
      </c>
      <c r="F246" s="7">
        <v>43239</v>
      </c>
    </row>
    <row r="247" spans="1:6" ht="15">
      <c r="A247" s="1" t="s">
        <v>393</v>
      </c>
      <c r="B247" s="1" t="s">
        <v>0</v>
      </c>
      <c r="C247" s="1" t="s">
        <v>3</v>
      </c>
      <c r="D247" s="1" t="s">
        <v>46</v>
      </c>
      <c r="E247" s="11">
        <v>102877</v>
      </c>
      <c r="F247" s="7">
        <v>43239</v>
      </c>
    </row>
    <row r="248" spans="1:6" ht="15">
      <c r="A248" s="1" t="s">
        <v>394</v>
      </c>
      <c r="B248" s="1" t="s">
        <v>0</v>
      </c>
      <c r="C248" s="1" t="s">
        <v>3</v>
      </c>
      <c r="D248" s="1" t="s">
        <v>46</v>
      </c>
      <c r="E248" s="11">
        <v>71353</v>
      </c>
      <c r="F248" s="7">
        <v>43239</v>
      </c>
    </row>
    <row r="249" spans="1:6" ht="15">
      <c r="A249" s="1" t="s">
        <v>395</v>
      </c>
      <c r="B249" s="1" t="s">
        <v>0</v>
      </c>
      <c r="C249" s="1" t="s">
        <v>3</v>
      </c>
      <c r="D249" s="1" t="s">
        <v>46</v>
      </c>
      <c r="E249" s="11">
        <v>66604</v>
      </c>
      <c r="F249" s="7">
        <v>43239</v>
      </c>
    </row>
    <row r="250" spans="1:6" ht="15">
      <c r="A250" s="1" t="s">
        <v>396</v>
      </c>
      <c r="B250" s="1" t="s">
        <v>0</v>
      </c>
      <c r="C250" s="1" t="s">
        <v>3</v>
      </c>
      <c r="D250" s="1" t="s">
        <v>46</v>
      </c>
      <c r="E250" s="11">
        <v>71584</v>
      </c>
      <c r="F250" s="7">
        <v>43239</v>
      </c>
    </row>
    <row r="251" spans="1:6" ht="15">
      <c r="A251" s="6" t="s">
        <v>397</v>
      </c>
      <c r="B251" s="1" t="s">
        <v>0</v>
      </c>
      <c r="C251" s="1" t="s">
        <v>3</v>
      </c>
      <c r="D251" s="1" t="s">
        <v>147</v>
      </c>
      <c r="E251" s="11">
        <v>97150</v>
      </c>
      <c r="F251" s="7">
        <v>43235</v>
      </c>
    </row>
    <row r="252" spans="1:6" ht="15">
      <c r="A252" s="6" t="s">
        <v>398</v>
      </c>
      <c r="B252" s="1" t="s">
        <v>0</v>
      </c>
      <c r="C252" s="1" t="s">
        <v>3</v>
      </c>
      <c r="D252" s="1" t="s">
        <v>147</v>
      </c>
      <c r="E252" s="11">
        <v>107100</v>
      </c>
      <c r="F252" s="7">
        <v>43235</v>
      </c>
    </row>
    <row r="253" spans="1:6" ht="15">
      <c r="A253" s="6" t="s">
        <v>399</v>
      </c>
      <c r="B253" s="1" t="s">
        <v>0</v>
      </c>
      <c r="C253" s="1" t="s">
        <v>3</v>
      </c>
      <c r="D253" s="1" t="s">
        <v>147</v>
      </c>
      <c r="E253" s="11">
        <v>96000</v>
      </c>
      <c r="F253" s="7">
        <v>43235</v>
      </c>
    </row>
    <row r="254" spans="1:6" ht="15">
      <c r="A254" s="6" t="s">
        <v>400</v>
      </c>
      <c r="B254" s="1" t="s">
        <v>0</v>
      </c>
      <c r="C254" s="1" t="s">
        <v>3</v>
      </c>
      <c r="D254" s="1" t="s">
        <v>147</v>
      </c>
      <c r="E254" s="11">
        <v>90000</v>
      </c>
      <c r="F254" s="7">
        <v>43235</v>
      </c>
    </row>
    <row r="255" spans="1:6" ht="15">
      <c r="A255" s="6" t="s">
        <v>401</v>
      </c>
      <c r="B255" s="1" t="s">
        <v>0</v>
      </c>
      <c r="C255" s="1" t="s">
        <v>3</v>
      </c>
      <c r="D255" s="1" t="s">
        <v>147</v>
      </c>
      <c r="E255" s="11">
        <v>69600</v>
      </c>
      <c r="F255" s="7">
        <v>43235</v>
      </c>
    </row>
    <row r="256" spans="1:6" ht="15">
      <c r="A256" s="6" t="s">
        <v>402</v>
      </c>
      <c r="B256" s="1" t="s">
        <v>0</v>
      </c>
      <c r="C256" s="1" t="s">
        <v>3</v>
      </c>
      <c r="D256" s="1" t="s">
        <v>147</v>
      </c>
      <c r="E256" s="11">
        <v>90500</v>
      </c>
      <c r="F256" s="7">
        <v>43235</v>
      </c>
    </row>
    <row r="257" spans="1:6" ht="15">
      <c r="A257" s="6" t="s">
        <v>403</v>
      </c>
      <c r="B257" s="1" t="s">
        <v>0</v>
      </c>
      <c r="C257" s="1" t="s">
        <v>3</v>
      </c>
      <c r="D257" s="1" t="s">
        <v>147</v>
      </c>
      <c r="E257" s="11">
        <v>90000</v>
      </c>
      <c r="F257" s="7">
        <v>43235</v>
      </c>
    </row>
    <row r="258" spans="1:6" ht="15">
      <c r="A258" s="6" t="s">
        <v>404</v>
      </c>
      <c r="B258" s="1" t="s">
        <v>0</v>
      </c>
      <c r="C258" s="1" t="s">
        <v>3</v>
      </c>
      <c r="D258" s="1" t="s">
        <v>147</v>
      </c>
      <c r="E258" s="11">
        <v>98000</v>
      </c>
      <c r="F258" s="7">
        <v>43235</v>
      </c>
    </row>
    <row r="259" spans="1:6" ht="15">
      <c r="A259" s="6" t="s">
        <v>405</v>
      </c>
      <c r="B259" s="1" t="s">
        <v>0</v>
      </c>
      <c r="C259" s="1" t="s">
        <v>3</v>
      </c>
      <c r="D259" s="1" t="s">
        <v>147</v>
      </c>
      <c r="E259" s="11">
        <v>91400</v>
      </c>
      <c r="F259" s="7">
        <v>43235</v>
      </c>
    </row>
    <row r="260" spans="1:6" ht="15">
      <c r="A260" s="6" t="s">
        <v>406</v>
      </c>
      <c r="B260" s="1" t="s">
        <v>0</v>
      </c>
      <c r="C260" s="1" t="s">
        <v>3</v>
      </c>
      <c r="D260" s="1" t="s">
        <v>147</v>
      </c>
      <c r="E260" s="11">
        <v>124300</v>
      </c>
      <c r="F260" s="7">
        <v>43235</v>
      </c>
    </row>
    <row r="261" spans="1:6" ht="15">
      <c r="A261" s="6" t="s">
        <v>407</v>
      </c>
      <c r="B261" s="1" t="s">
        <v>0</v>
      </c>
      <c r="C261" s="1" t="s">
        <v>3</v>
      </c>
      <c r="D261" s="1" t="s">
        <v>147</v>
      </c>
      <c r="E261" s="11">
        <v>69900</v>
      </c>
      <c r="F261" s="7">
        <v>43235</v>
      </c>
    </row>
    <row r="262" spans="1:6" ht="15">
      <c r="A262" s="1" t="s">
        <v>408</v>
      </c>
      <c r="B262" s="1" t="s">
        <v>0</v>
      </c>
      <c r="C262" s="1" t="s">
        <v>88</v>
      </c>
      <c r="D262" s="1" t="s">
        <v>115</v>
      </c>
      <c r="E262" s="11">
        <v>3267000</v>
      </c>
      <c r="F262" s="7">
        <v>43239</v>
      </c>
    </row>
    <row r="263" spans="1:6" ht="15">
      <c r="A263" s="1" t="s">
        <v>409</v>
      </c>
      <c r="B263" s="1" t="s">
        <v>0</v>
      </c>
      <c r="C263" s="1" t="s">
        <v>3</v>
      </c>
      <c r="D263" s="1" t="s">
        <v>410</v>
      </c>
      <c r="E263" s="11">
        <v>70920</v>
      </c>
      <c r="F263" s="7">
        <v>43244</v>
      </c>
    </row>
    <row r="264" spans="1:6" ht="15">
      <c r="A264" s="1" t="s">
        <v>411</v>
      </c>
      <c r="B264" s="1" t="s">
        <v>0</v>
      </c>
      <c r="C264" s="1" t="s">
        <v>3</v>
      </c>
      <c r="D264" s="1" t="s">
        <v>214</v>
      </c>
      <c r="E264" s="11">
        <v>153800</v>
      </c>
      <c r="F264" s="7">
        <v>43244</v>
      </c>
    </row>
    <row r="265" spans="1:6" ht="15">
      <c r="A265" s="1" t="s">
        <v>412</v>
      </c>
      <c r="B265" s="1" t="s">
        <v>0</v>
      </c>
      <c r="C265" s="1" t="s">
        <v>3</v>
      </c>
      <c r="D265" s="1" t="s">
        <v>214</v>
      </c>
      <c r="E265" s="11">
        <v>209500</v>
      </c>
      <c r="F265" s="7">
        <v>43244</v>
      </c>
    </row>
    <row r="266" spans="1:6" ht="15">
      <c r="A266" s="1" t="s">
        <v>413</v>
      </c>
      <c r="B266" s="1" t="s">
        <v>0</v>
      </c>
      <c r="C266" s="1" t="s">
        <v>3</v>
      </c>
      <c r="D266" s="1" t="s">
        <v>214</v>
      </c>
      <c r="E266" s="11">
        <v>208900</v>
      </c>
      <c r="F266" s="7">
        <v>43244</v>
      </c>
    </row>
    <row r="267" spans="1:6" ht="15">
      <c r="A267" s="1" t="s">
        <v>414</v>
      </c>
      <c r="B267" s="1" t="s">
        <v>0</v>
      </c>
      <c r="C267" s="1" t="s">
        <v>3</v>
      </c>
      <c r="D267" s="1" t="s">
        <v>410</v>
      </c>
      <c r="E267" s="11">
        <v>68520</v>
      </c>
      <c r="F267" s="7">
        <v>43244</v>
      </c>
    </row>
    <row r="268" spans="1:6" ht="15">
      <c r="A268" s="1" t="s">
        <v>415</v>
      </c>
      <c r="B268" s="1" t="s">
        <v>0</v>
      </c>
      <c r="C268" s="1" t="s">
        <v>3</v>
      </c>
      <c r="D268" s="1" t="s">
        <v>214</v>
      </c>
      <c r="E268" s="11">
        <v>232700</v>
      </c>
      <c r="F268" s="7">
        <v>43244</v>
      </c>
    </row>
    <row r="269" spans="1:6" ht="15">
      <c r="A269" s="1" t="s">
        <v>416</v>
      </c>
      <c r="B269" s="1" t="s">
        <v>0</v>
      </c>
      <c r="C269" s="1" t="s">
        <v>3</v>
      </c>
      <c r="D269" s="1" t="s">
        <v>410</v>
      </c>
      <c r="E269" s="11">
        <v>70000</v>
      </c>
      <c r="F269" s="7">
        <v>43244</v>
      </c>
    </row>
    <row r="270" spans="1:6" ht="15">
      <c r="A270" s="1" t="s">
        <v>417</v>
      </c>
      <c r="B270" s="1" t="s">
        <v>0</v>
      </c>
      <c r="C270" s="1" t="s">
        <v>3</v>
      </c>
      <c r="D270" s="1" t="s">
        <v>418</v>
      </c>
      <c r="E270" s="11">
        <v>130250</v>
      </c>
      <c r="F270" s="7">
        <v>43244</v>
      </c>
    </row>
    <row r="271" spans="1:6" ht="15">
      <c r="A271" s="1" t="s">
        <v>419</v>
      </c>
      <c r="B271" s="1" t="s">
        <v>0</v>
      </c>
      <c r="D271" s="1" t="s">
        <v>420</v>
      </c>
      <c r="E271" s="11">
        <v>204000</v>
      </c>
      <c r="F271" s="7">
        <v>43244</v>
      </c>
    </row>
    <row r="272" spans="1:6" ht="26.25">
      <c r="A272" s="1" t="s">
        <v>421</v>
      </c>
      <c r="B272" s="1" t="s">
        <v>0</v>
      </c>
      <c r="C272" s="1" t="s">
        <v>3</v>
      </c>
      <c r="D272" s="1" t="s">
        <v>24</v>
      </c>
      <c r="E272" s="11">
        <v>298100</v>
      </c>
      <c r="F272" s="7">
        <v>43244</v>
      </c>
    </row>
    <row r="273" spans="1:6" ht="15">
      <c r="A273" s="1" t="s">
        <v>422</v>
      </c>
      <c r="B273" s="1" t="s">
        <v>0</v>
      </c>
      <c r="C273" s="1" t="s">
        <v>3</v>
      </c>
      <c r="D273" s="1" t="s">
        <v>423</v>
      </c>
      <c r="E273" s="11">
        <v>84000</v>
      </c>
      <c r="F273" s="7">
        <v>43244</v>
      </c>
    </row>
    <row r="274" spans="1:6" ht="15">
      <c r="A274" s="1" t="s">
        <v>424</v>
      </c>
      <c r="B274" s="1" t="s">
        <v>0</v>
      </c>
      <c r="C274" s="1" t="s">
        <v>112</v>
      </c>
      <c r="D274" s="1" t="s">
        <v>24</v>
      </c>
      <c r="E274" s="11">
        <v>221600</v>
      </c>
      <c r="F274" s="7">
        <v>43244</v>
      </c>
    </row>
    <row r="275" spans="1:6" ht="15">
      <c r="A275" s="1" t="s">
        <v>425</v>
      </c>
      <c r="B275" s="1" t="s">
        <v>0</v>
      </c>
      <c r="C275" s="1" t="s">
        <v>112</v>
      </c>
      <c r="D275" s="1" t="s">
        <v>24</v>
      </c>
      <c r="E275" s="11">
        <v>245200</v>
      </c>
      <c r="F275" s="7">
        <v>43244</v>
      </c>
    </row>
    <row r="276" spans="1:6" ht="26.25">
      <c r="A276" s="1" t="s">
        <v>362</v>
      </c>
      <c r="B276" s="1" t="s">
        <v>0</v>
      </c>
      <c r="C276" s="1" t="s">
        <v>363</v>
      </c>
      <c r="D276" s="1" t="s">
        <v>9</v>
      </c>
      <c r="E276" s="11">
        <v>63050</v>
      </c>
      <c r="F276" s="7">
        <v>43245</v>
      </c>
    </row>
    <row r="277" spans="1:6" ht="15">
      <c r="A277" s="4" t="s">
        <v>426</v>
      </c>
      <c r="B277" s="1" t="s">
        <v>0</v>
      </c>
      <c r="C277" s="1" t="s">
        <v>88</v>
      </c>
      <c r="D277" s="1" t="s">
        <v>427</v>
      </c>
      <c r="E277" s="11">
        <v>1006707.5</v>
      </c>
      <c r="F277" s="7">
        <v>43245</v>
      </c>
    </row>
    <row r="278" spans="1:6" ht="15">
      <c r="A278" s="1" t="s">
        <v>428</v>
      </c>
      <c r="B278" s="1" t="s">
        <v>0</v>
      </c>
      <c r="C278" s="1" t="s">
        <v>3</v>
      </c>
      <c r="D278" s="1" t="s">
        <v>24</v>
      </c>
      <c r="E278" s="11">
        <v>218200</v>
      </c>
      <c r="F278" s="7">
        <v>43245</v>
      </c>
    </row>
    <row r="279" spans="1:6" ht="15">
      <c r="A279" s="1" t="s">
        <v>429</v>
      </c>
      <c r="B279" s="1" t="s">
        <v>0</v>
      </c>
      <c r="C279" s="1" t="s">
        <v>88</v>
      </c>
      <c r="D279" s="1" t="s">
        <v>430</v>
      </c>
      <c r="E279" s="11">
        <f>(20160+50)*73.25+7500*24</f>
        <v>1660382.5</v>
      </c>
      <c r="F279" s="7">
        <v>43245</v>
      </c>
    </row>
    <row r="280" spans="1:6" ht="26.25">
      <c r="A280" s="1" t="s">
        <v>431</v>
      </c>
      <c r="B280" s="1" t="s">
        <v>0</v>
      </c>
      <c r="C280" s="1" t="s">
        <v>142</v>
      </c>
      <c r="D280" s="1" t="s">
        <v>13</v>
      </c>
      <c r="E280" s="11">
        <f>13500*73.25</f>
        <v>988875</v>
      </c>
      <c r="F280" s="7">
        <v>43245</v>
      </c>
    </row>
    <row r="281" spans="1:6" ht="26.25">
      <c r="A281" s="1" t="s">
        <v>432</v>
      </c>
      <c r="B281" s="1" t="s">
        <v>0</v>
      </c>
      <c r="C281" s="1" t="s">
        <v>433</v>
      </c>
      <c r="D281" s="1" t="s">
        <v>434</v>
      </c>
      <c r="E281" s="11">
        <v>62260</v>
      </c>
      <c r="F281" s="7">
        <v>43246</v>
      </c>
    </row>
    <row r="282" spans="1:6" ht="15">
      <c r="A282" s="1" t="s">
        <v>435</v>
      </c>
      <c r="B282" s="1" t="s">
        <v>0</v>
      </c>
      <c r="C282" s="1" t="s">
        <v>3</v>
      </c>
      <c r="D282" s="1" t="s">
        <v>24</v>
      </c>
      <c r="E282" s="11">
        <v>185300</v>
      </c>
      <c r="F282" s="7">
        <v>43250</v>
      </c>
    </row>
    <row r="283" spans="1:6" ht="15">
      <c r="A283" s="1" t="s">
        <v>436</v>
      </c>
      <c r="B283" s="1" t="s">
        <v>0</v>
      </c>
      <c r="C283" s="1" t="s">
        <v>3</v>
      </c>
      <c r="D283" s="1" t="s">
        <v>437</v>
      </c>
      <c r="E283" s="11">
        <f>138000+13400</f>
        <v>151400</v>
      </c>
      <c r="F283" s="7">
        <v>43250</v>
      </c>
    </row>
    <row r="284" spans="1:6" ht="15">
      <c r="A284" s="1" t="s">
        <v>438</v>
      </c>
      <c r="B284" s="1" t="s">
        <v>439</v>
      </c>
      <c r="C284" s="1" t="s">
        <v>440</v>
      </c>
      <c r="D284" s="1" t="s">
        <v>13</v>
      </c>
      <c r="E284" s="11">
        <v>529170</v>
      </c>
      <c r="F284" s="7">
        <v>43250</v>
      </c>
    </row>
    <row r="285" spans="1:6" ht="15">
      <c r="A285" s="6" t="s">
        <v>441</v>
      </c>
      <c r="B285" s="1" t="s">
        <v>0</v>
      </c>
      <c r="C285" s="1" t="s">
        <v>3</v>
      </c>
      <c r="D285" s="1" t="s">
        <v>175</v>
      </c>
      <c r="E285" s="11">
        <v>65900</v>
      </c>
      <c r="F285" s="7">
        <v>43250</v>
      </c>
    </row>
    <row r="286" spans="1:6" ht="15">
      <c r="A286" s="6" t="s">
        <v>442</v>
      </c>
      <c r="B286" s="1" t="s">
        <v>0</v>
      </c>
      <c r="C286" s="1" t="s">
        <v>3</v>
      </c>
      <c r="D286" s="1" t="s">
        <v>175</v>
      </c>
      <c r="E286" s="11">
        <v>74800</v>
      </c>
      <c r="F286" s="7">
        <v>43250</v>
      </c>
    </row>
    <row r="287" spans="1:6" ht="15">
      <c r="A287" s="6" t="s">
        <v>443</v>
      </c>
      <c r="B287" s="1" t="s">
        <v>0</v>
      </c>
      <c r="C287" s="1" t="s">
        <v>3</v>
      </c>
      <c r="D287" s="1" t="s">
        <v>175</v>
      </c>
      <c r="E287" s="11">
        <v>65900</v>
      </c>
      <c r="F287" s="7">
        <v>43250</v>
      </c>
    </row>
    <row r="288" spans="1:6" ht="15">
      <c r="A288" s="6" t="s">
        <v>444</v>
      </c>
      <c r="B288" s="1" t="s">
        <v>0</v>
      </c>
      <c r="C288" s="1" t="s">
        <v>3</v>
      </c>
      <c r="D288" s="1" t="s">
        <v>175</v>
      </c>
      <c r="E288" s="11">
        <v>74800</v>
      </c>
      <c r="F288" s="7">
        <v>43250</v>
      </c>
    </row>
    <row r="289" spans="1:6" ht="15">
      <c r="A289" s="6" t="s">
        <v>445</v>
      </c>
      <c r="B289" s="1" t="s">
        <v>0</v>
      </c>
      <c r="C289" s="1" t="s">
        <v>3</v>
      </c>
      <c r="D289" s="1" t="s">
        <v>175</v>
      </c>
      <c r="E289" s="11">
        <v>65900</v>
      </c>
      <c r="F289" s="7">
        <v>43250</v>
      </c>
    </row>
    <row r="290" spans="1:6" ht="15">
      <c r="A290" s="6" t="s">
        <v>446</v>
      </c>
      <c r="B290" s="1" t="s">
        <v>0</v>
      </c>
      <c r="C290" s="1" t="s">
        <v>3</v>
      </c>
      <c r="D290" s="1" t="s">
        <v>175</v>
      </c>
      <c r="E290" s="11">
        <v>65900</v>
      </c>
      <c r="F290" s="7">
        <v>43250</v>
      </c>
    </row>
    <row r="291" spans="1:6" ht="15">
      <c r="A291" s="6" t="s">
        <v>447</v>
      </c>
      <c r="B291" s="1" t="s">
        <v>0</v>
      </c>
      <c r="C291" s="1" t="s">
        <v>3</v>
      </c>
      <c r="D291" s="1" t="s">
        <v>175</v>
      </c>
      <c r="E291" s="11">
        <v>65900</v>
      </c>
      <c r="F291" s="7">
        <v>43250</v>
      </c>
    </row>
    <row r="292" spans="1:6" ht="15">
      <c r="A292" s="6" t="s">
        <v>448</v>
      </c>
      <c r="B292" s="1" t="s">
        <v>0</v>
      </c>
      <c r="C292" s="1" t="s">
        <v>3</v>
      </c>
      <c r="D292" s="1" t="s">
        <v>175</v>
      </c>
      <c r="E292" s="11">
        <v>65900</v>
      </c>
      <c r="F292" s="7">
        <v>43250</v>
      </c>
    </row>
    <row r="293" spans="1:6" ht="15">
      <c r="A293" s="6" t="s">
        <v>449</v>
      </c>
      <c r="B293" s="1" t="s">
        <v>0</v>
      </c>
      <c r="C293" s="1" t="s">
        <v>3</v>
      </c>
      <c r="D293" s="1" t="s">
        <v>175</v>
      </c>
      <c r="E293" s="11">
        <v>74800</v>
      </c>
      <c r="F293" s="7">
        <v>43250</v>
      </c>
    </row>
    <row r="294" spans="1:6" ht="15">
      <c r="A294" s="1" t="s">
        <v>450</v>
      </c>
      <c r="B294" s="1" t="s">
        <v>0</v>
      </c>
      <c r="C294" s="1" t="s">
        <v>3</v>
      </c>
      <c r="D294" s="1" t="s">
        <v>175</v>
      </c>
      <c r="E294" s="11">
        <v>74800</v>
      </c>
      <c r="F294" s="7">
        <v>43250</v>
      </c>
    </row>
    <row r="295" spans="1:6" ht="15">
      <c r="A295" s="6" t="s">
        <v>451</v>
      </c>
      <c r="B295" s="1" t="s">
        <v>0</v>
      </c>
      <c r="C295" s="1" t="s">
        <v>3</v>
      </c>
      <c r="D295" s="1" t="s">
        <v>175</v>
      </c>
      <c r="E295" s="11">
        <v>65900</v>
      </c>
      <c r="F295" s="7">
        <v>43250</v>
      </c>
    </row>
    <row r="296" spans="1:6" ht="15">
      <c r="A296" s="6" t="s">
        <v>452</v>
      </c>
      <c r="B296" s="1" t="s">
        <v>0</v>
      </c>
      <c r="C296" s="1" t="s">
        <v>3</v>
      </c>
      <c r="D296" s="1" t="s">
        <v>175</v>
      </c>
      <c r="E296" s="11">
        <v>65900</v>
      </c>
      <c r="F296" s="7">
        <v>43250</v>
      </c>
    </row>
    <row r="297" spans="1:6" ht="15">
      <c r="A297" s="6" t="s">
        <v>453</v>
      </c>
      <c r="B297" s="1" t="s">
        <v>0</v>
      </c>
      <c r="C297" s="1" t="s">
        <v>3</v>
      </c>
      <c r="D297" s="1" t="s">
        <v>175</v>
      </c>
      <c r="E297" s="11">
        <v>65900</v>
      </c>
      <c r="F297" s="7">
        <v>43250</v>
      </c>
    </row>
    <row r="298" spans="1:6" ht="15">
      <c r="A298" s="6" t="s">
        <v>454</v>
      </c>
      <c r="B298" s="1" t="s">
        <v>0</v>
      </c>
      <c r="C298" s="1" t="s">
        <v>3</v>
      </c>
      <c r="D298" s="1" t="s">
        <v>175</v>
      </c>
      <c r="E298" s="11">
        <v>65900</v>
      </c>
      <c r="F298" s="7">
        <v>43250</v>
      </c>
    </row>
    <row r="299" spans="1:6" ht="15">
      <c r="A299" s="6" t="s">
        <v>455</v>
      </c>
      <c r="B299" s="1" t="s">
        <v>0</v>
      </c>
      <c r="C299" s="1" t="s">
        <v>3</v>
      </c>
      <c r="D299" s="1" t="s">
        <v>175</v>
      </c>
      <c r="E299" s="11">
        <v>74800</v>
      </c>
      <c r="F299" s="7">
        <v>43250</v>
      </c>
    </row>
    <row r="300" spans="1:6" ht="26.25">
      <c r="A300" s="1" t="s">
        <v>456</v>
      </c>
      <c r="B300" s="1" t="s">
        <v>0</v>
      </c>
      <c r="C300" s="1" t="s">
        <v>457</v>
      </c>
      <c r="D300" s="1" t="s">
        <v>49</v>
      </c>
      <c r="E300" s="11">
        <v>36000</v>
      </c>
      <c r="F300" s="7">
        <v>43250</v>
      </c>
    </row>
    <row r="301" spans="1:6" ht="15">
      <c r="A301" s="1" t="s">
        <v>458</v>
      </c>
      <c r="B301" s="1" t="s">
        <v>0</v>
      </c>
      <c r="C301" s="1" t="s">
        <v>3</v>
      </c>
      <c r="D301" s="1" t="s">
        <v>24</v>
      </c>
      <c r="E301" s="11">
        <v>176740</v>
      </c>
      <c r="F301" s="7">
        <v>43250</v>
      </c>
    </row>
    <row r="302" spans="1:6" ht="26.25">
      <c r="A302" s="1" t="s">
        <v>459</v>
      </c>
      <c r="B302" s="1" t="s">
        <v>0</v>
      </c>
      <c r="C302" s="1" t="s">
        <v>3</v>
      </c>
      <c r="D302" s="1" t="s">
        <v>460</v>
      </c>
      <c r="E302" s="11">
        <v>20500</v>
      </c>
      <c r="F302" s="7">
        <v>43250</v>
      </c>
    </row>
    <row r="303" spans="1:6" ht="15">
      <c r="A303" s="1" t="s">
        <v>461</v>
      </c>
      <c r="B303" s="1" t="s">
        <v>0</v>
      </c>
      <c r="C303" s="1" t="s">
        <v>3</v>
      </c>
      <c r="D303" s="1" t="s">
        <v>462</v>
      </c>
      <c r="E303" s="11">
        <v>74548</v>
      </c>
      <c r="F303" s="7">
        <v>43250</v>
      </c>
    </row>
    <row r="304" spans="1:6" ht="15">
      <c r="A304" s="1" t="s">
        <v>463</v>
      </c>
      <c r="B304" s="1" t="s">
        <v>0</v>
      </c>
      <c r="C304" s="1" t="s">
        <v>61</v>
      </c>
      <c r="D304" s="1" t="s">
        <v>62</v>
      </c>
      <c r="E304" s="11">
        <v>30000</v>
      </c>
      <c r="F304" s="7">
        <v>43250</v>
      </c>
    </row>
    <row r="305" spans="1:6" ht="15">
      <c r="A305" s="1" t="s">
        <v>464</v>
      </c>
      <c r="B305" s="1" t="s">
        <v>0</v>
      </c>
      <c r="C305" s="1" t="s">
        <v>61</v>
      </c>
      <c r="D305" s="1" t="s">
        <v>62</v>
      </c>
      <c r="E305" s="11">
        <v>30000</v>
      </c>
      <c r="F305" s="7">
        <v>43250</v>
      </c>
    </row>
    <row r="306" spans="1:6" ht="15">
      <c r="A306" s="1" t="s">
        <v>465</v>
      </c>
      <c r="B306" s="1" t="s">
        <v>0</v>
      </c>
      <c r="C306" s="1" t="s">
        <v>61</v>
      </c>
      <c r="D306" s="1" t="s">
        <v>62</v>
      </c>
      <c r="E306" s="11">
        <v>30000</v>
      </c>
      <c r="F306" s="7">
        <v>43250</v>
      </c>
    </row>
    <row r="307" spans="1:6" ht="15">
      <c r="A307" s="1" t="s">
        <v>466</v>
      </c>
      <c r="B307" s="1" t="s">
        <v>0</v>
      </c>
      <c r="C307" s="1" t="s">
        <v>61</v>
      </c>
      <c r="D307" s="1" t="s">
        <v>62</v>
      </c>
      <c r="E307" s="11">
        <v>30000</v>
      </c>
      <c r="F307" s="7">
        <v>43250</v>
      </c>
    </row>
    <row r="308" spans="1:6" ht="15">
      <c r="A308" s="1" t="s">
        <v>467</v>
      </c>
      <c r="B308" s="1" t="s">
        <v>0</v>
      </c>
      <c r="C308" s="1" t="s">
        <v>61</v>
      </c>
      <c r="D308" s="1" t="s">
        <v>62</v>
      </c>
      <c r="E308" s="11">
        <v>30000</v>
      </c>
      <c r="F308" s="7">
        <v>43250</v>
      </c>
    </row>
    <row r="309" spans="1:6" ht="15">
      <c r="A309" s="1" t="s">
        <v>254</v>
      </c>
      <c r="B309" s="1" t="s">
        <v>0</v>
      </c>
      <c r="C309" s="1" t="s">
        <v>61</v>
      </c>
      <c r="D309" s="1" t="s">
        <v>62</v>
      </c>
      <c r="E309" s="11">
        <v>30000</v>
      </c>
      <c r="F309" s="7">
        <v>43250</v>
      </c>
    </row>
    <row r="310" spans="1:6" ht="15">
      <c r="A310" s="1" t="s">
        <v>468</v>
      </c>
      <c r="B310" s="1" t="s">
        <v>0</v>
      </c>
      <c r="C310" s="1" t="s">
        <v>61</v>
      </c>
      <c r="D310" s="1" t="s">
        <v>62</v>
      </c>
      <c r="E310" s="11">
        <v>30000</v>
      </c>
      <c r="F310" s="7">
        <v>43250</v>
      </c>
    </row>
    <row r="311" spans="1:6" ht="15">
      <c r="A311" s="1" t="s">
        <v>469</v>
      </c>
      <c r="B311" s="1" t="s">
        <v>0</v>
      </c>
      <c r="C311" s="1" t="s">
        <v>132</v>
      </c>
      <c r="D311" s="1" t="s">
        <v>188</v>
      </c>
      <c r="E311" s="11">
        <v>30000</v>
      </c>
      <c r="F311" s="7">
        <v>43250</v>
      </c>
    </row>
    <row r="312" spans="1:6" ht="15">
      <c r="A312" s="1" t="s">
        <v>470</v>
      </c>
      <c r="B312" s="1" t="s">
        <v>0</v>
      </c>
      <c r="C312" s="1" t="s">
        <v>132</v>
      </c>
      <c r="D312" s="1" t="s">
        <v>188</v>
      </c>
      <c r="E312" s="11">
        <v>30000</v>
      </c>
      <c r="F312" s="7">
        <v>43250</v>
      </c>
    </row>
    <row r="313" spans="1:6" ht="15">
      <c r="A313" s="1" t="s">
        <v>27</v>
      </c>
      <c r="B313" s="1" t="s">
        <v>0</v>
      </c>
      <c r="C313" s="1" t="s">
        <v>132</v>
      </c>
      <c r="D313" s="1" t="s">
        <v>188</v>
      </c>
      <c r="E313" s="11">
        <v>30000</v>
      </c>
      <c r="F313" s="7">
        <v>43250</v>
      </c>
    </row>
    <row r="314" spans="1:6" ht="15">
      <c r="A314" s="1" t="s">
        <v>471</v>
      </c>
      <c r="B314" s="1" t="s">
        <v>0</v>
      </c>
      <c r="C314" s="1" t="s">
        <v>472</v>
      </c>
      <c r="D314" s="1" t="s">
        <v>473</v>
      </c>
      <c r="E314" s="11">
        <v>199600</v>
      </c>
      <c r="F314" s="7">
        <v>43255</v>
      </c>
    </row>
    <row r="315" spans="1:6" ht="15">
      <c r="A315" s="16" t="s">
        <v>474</v>
      </c>
      <c r="B315" s="1" t="s">
        <v>0</v>
      </c>
      <c r="C315" s="1" t="s">
        <v>3</v>
      </c>
      <c r="D315" s="1" t="s">
        <v>475</v>
      </c>
      <c r="E315" s="11">
        <v>31000</v>
      </c>
      <c r="F315" s="7">
        <v>43258</v>
      </c>
    </row>
    <row r="316" spans="1:6" ht="15">
      <c r="A316" s="16" t="s">
        <v>476</v>
      </c>
      <c r="B316" s="1" t="s">
        <v>0</v>
      </c>
      <c r="C316" s="1" t="s">
        <v>3</v>
      </c>
      <c r="D316" s="1" t="s">
        <v>475</v>
      </c>
      <c r="E316" s="11">
        <v>41500</v>
      </c>
      <c r="F316" s="7">
        <v>43258</v>
      </c>
    </row>
    <row r="317" spans="1:6" ht="15">
      <c r="A317" s="16" t="s">
        <v>477</v>
      </c>
      <c r="B317" s="1" t="s">
        <v>0</v>
      </c>
      <c r="C317" s="1" t="s">
        <v>3</v>
      </c>
      <c r="D317" s="1" t="s">
        <v>475</v>
      </c>
      <c r="E317" s="11">
        <v>27500</v>
      </c>
      <c r="F317" s="7">
        <v>43258</v>
      </c>
    </row>
    <row r="318" spans="1:6" ht="15">
      <c r="A318" s="16" t="s">
        <v>478</v>
      </c>
      <c r="B318" s="1" t="s">
        <v>0</v>
      </c>
      <c r="C318" s="1" t="s">
        <v>3</v>
      </c>
      <c r="D318" s="1" t="s">
        <v>475</v>
      </c>
      <c r="E318" s="11">
        <v>25000</v>
      </c>
      <c r="F318" s="7">
        <v>43258</v>
      </c>
    </row>
    <row r="319" spans="1:6" ht="15">
      <c r="A319" s="16" t="s">
        <v>479</v>
      </c>
      <c r="B319" s="1" t="s">
        <v>0</v>
      </c>
      <c r="C319" s="1" t="s">
        <v>3</v>
      </c>
      <c r="D319" s="1" t="s">
        <v>475</v>
      </c>
      <c r="E319" s="11">
        <v>47000</v>
      </c>
      <c r="F319" s="7">
        <v>43258</v>
      </c>
    </row>
    <row r="320" spans="1:6" ht="15">
      <c r="A320" s="16" t="s">
        <v>480</v>
      </c>
      <c r="B320" s="1" t="s">
        <v>0</v>
      </c>
      <c r="C320" s="1" t="s">
        <v>3</v>
      </c>
      <c r="D320" s="1" t="s">
        <v>475</v>
      </c>
      <c r="E320" s="11">
        <v>49500</v>
      </c>
      <c r="F320" s="7">
        <v>43258</v>
      </c>
    </row>
    <row r="321" spans="1:6" ht="15">
      <c r="A321" s="16" t="s">
        <v>481</v>
      </c>
      <c r="B321" s="1" t="s">
        <v>0</v>
      </c>
      <c r="C321" s="1" t="s">
        <v>3</v>
      </c>
      <c r="D321" s="1" t="s">
        <v>475</v>
      </c>
      <c r="E321" s="11">
        <v>47000</v>
      </c>
      <c r="F321" s="7">
        <v>43258</v>
      </c>
    </row>
    <row r="322" spans="1:6" ht="15">
      <c r="A322" s="16" t="s">
        <v>482</v>
      </c>
      <c r="B322" s="1" t="s">
        <v>0</v>
      </c>
      <c r="C322" s="1" t="s">
        <v>3</v>
      </c>
      <c r="D322" s="1" t="s">
        <v>475</v>
      </c>
      <c r="E322" s="11">
        <v>86500</v>
      </c>
      <c r="F322" s="7">
        <v>43258</v>
      </c>
    </row>
    <row r="323" spans="1:6" ht="15">
      <c r="A323" s="16" t="s">
        <v>483</v>
      </c>
      <c r="B323" s="1" t="s">
        <v>0</v>
      </c>
      <c r="C323" s="1" t="s">
        <v>3</v>
      </c>
      <c r="D323" s="1" t="s">
        <v>475</v>
      </c>
      <c r="E323" s="11">
        <v>49500</v>
      </c>
      <c r="F323" s="7">
        <v>43258</v>
      </c>
    </row>
    <row r="324" spans="1:6" ht="15">
      <c r="A324" s="16" t="s">
        <v>484</v>
      </c>
      <c r="B324" s="1" t="s">
        <v>0</v>
      </c>
      <c r="C324" s="1" t="s">
        <v>3</v>
      </c>
      <c r="D324" s="1" t="s">
        <v>475</v>
      </c>
      <c r="E324" s="11">
        <v>47000</v>
      </c>
      <c r="F324" s="7">
        <v>43258</v>
      </c>
    </row>
    <row r="325" spans="1:6" ht="15">
      <c r="A325" s="16" t="s">
        <v>485</v>
      </c>
      <c r="B325" s="1" t="s">
        <v>0</v>
      </c>
      <c r="C325" s="1" t="s">
        <v>3</v>
      </c>
      <c r="D325" s="1" t="s">
        <v>475</v>
      </c>
      <c r="E325" s="11">
        <v>47000</v>
      </c>
      <c r="F325" s="7">
        <v>43258</v>
      </c>
    </row>
    <row r="326" spans="1:6" ht="15">
      <c r="A326" s="16" t="s">
        <v>486</v>
      </c>
      <c r="B326" s="1" t="s">
        <v>0</v>
      </c>
      <c r="C326" s="1" t="s">
        <v>3</v>
      </c>
      <c r="D326" s="1" t="s">
        <v>475</v>
      </c>
      <c r="E326" s="11">
        <v>47000</v>
      </c>
      <c r="F326" s="7">
        <v>43258</v>
      </c>
    </row>
    <row r="327" spans="1:6" ht="15">
      <c r="A327" s="16" t="s">
        <v>487</v>
      </c>
      <c r="B327" s="1" t="s">
        <v>0</v>
      </c>
      <c r="C327" s="1" t="s">
        <v>3</v>
      </c>
      <c r="D327" s="1" t="s">
        <v>475</v>
      </c>
      <c r="E327" s="11">
        <v>86500</v>
      </c>
      <c r="F327" s="7">
        <v>43258</v>
      </c>
    </row>
    <row r="328" spans="1:6" ht="15">
      <c r="A328" s="16" t="s">
        <v>488</v>
      </c>
      <c r="B328" s="1" t="s">
        <v>0</v>
      </c>
      <c r="C328" s="1" t="s">
        <v>3</v>
      </c>
      <c r="D328" s="1" t="s">
        <v>475</v>
      </c>
      <c r="E328" s="11">
        <v>86500</v>
      </c>
      <c r="F328" s="7">
        <v>43258</v>
      </c>
    </row>
    <row r="329" spans="1:6" ht="15">
      <c r="A329" s="16" t="s">
        <v>489</v>
      </c>
      <c r="B329" s="1" t="s">
        <v>0</v>
      </c>
      <c r="C329" s="1" t="s">
        <v>3</v>
      </c>
      <c r="D329" s="1" t="s">
        <v>475</v>
      </c>
      <c r="E329" s="11">
        <v>86500</v>
      </c>
      <c r="F329" s="7">
        <v>43258</v>
      </c>
    </row>
    <row r="330" spans="1:6" ht="15">
      <c r="A330" s="16" t="s">
        <v>490</v>
      </c>
      <c r="B330" s="1" t="s">
        <v>0</v>
      </c>
      <c r="C330" s="1" t="s">
        <v>3</v>
      </c>
      <c r="D330" s="1" t="s">
        <v>475</v>
      </c>
      <c r="E330" s="11">
        <v>49500</v>
      </c>
      <c r="F330" s="7">
        <v>43258</v>
      </c>
    </row>
    <row r="331" spans="1:6" ht="13.5" customHeight="1">
      <c r="A331" s="4" t="s">
        <v>2</v>
      </c>
      <c r="B331" s="1" t="s">
        <v>0</v>
      </c>
      <c r="C331" s="1" t="s">
        <v>3</v>
      </c>
      <c r="D331" s="1" t="s">
        <v>4</v>
      </c>
      <c r="E331" s="11">
        <v>17000</v>
      </c>
      <c r="F331" s="7">
        <v>43258</v>
      </c>
    </row>
    <row r="332" spans="1:6" ht="15">
      <c r="A332" s="1" t="s">
        <v>491</v>
      </c>
      <c r="B332" s="1" t="s">
        <v>0</v>
      </c>
      <c r="C332" s="1" t="s">
        <v>336</v>
      </c>
      <c r="D332" s="1" t="s">
        <v>24</v>
      </c>
      <c r="E332" s="11">
        <v>245500</v>
      </c>
      <c r="F332" s="7">
        <v>43264</v>
      </c>
    </row>
    <row r="333" spans="1:6" ht="15">
      <c r="A333" s="1" t="s">
        <v>492</v>
      </c>
      <c r="B333" s="1" t="s">
        <v>0</v>
      </c>
      <c r="C333" s="1" t="s">
        <v>3</v>
      </c>
      <c r="D333" s="1" t="s">
        <v>493</v>
      </c>
      <c r="E333" s="11">
        <v>32880</v>
      </c>
      <c r="F333" s="7">
        <v>43264</v>
      </c>
    </row>
    <row r="334" spans="1:6" ht="15">
      <c r="A334" s="1" t="s">
        <v>494</v>
      </c>
      <c r="B334" s="1" t="s">
        <v>0</v>
      </c>
      <c r="C334" s="1" t="s">
        <v>3</v>
      </c>
      <c r="D334" s="1" t="s">
        <v>493</v>
      </c>
      <c r="E334" s="11">
        <v>32880</v>
      </c>
      <c r="F334" s="7">
        <v>43264</v>
      </c>
    </row>
    <row r="335" spans="1:6" ht="15">
      <c r="A335" s="14" t="s">
        <v>495</v>
      </c>
      <c r="B335" s="1" t="s">
        <v>0</v>
      </c>
      <c r="C335" s="1" t="s">
        <v>3</v>
      </c>
      <c r="D335" s="1" t="s">
        <v>179</v>
      </c>
      <c r="E335" s="11">
        <v>51390</v>
      </c>
      <c r="F335" s="7">
        <v>43264</v>
      </c>
    </row>
    <row r="336" spans="1:6" ht="15">
      <c r="A336" s="14" t="s">
        <v>496</v>
      </c>
      <c r="B336" s="1" t="s">
        <v>0</v>
      </c>
      <c r="C336" s="1" t="s">
        <v>3</v>
      </c>
      <c r="D336" s="1" t="s">
        <v>179</v>
      </c>
      <c r="E336" s="11">
        <v>51390</v>
      </c>
      <c r="F336" s="7">
        <v>43264</v>
      </c>
    </row>
    <row r="337" spans="1:6" ht="15">
      <c r="A337" s="14" t="s">
        <v>497</v>
      </c>
      <c r="B337" s="1" t="s">
        <v>0</v>
      </c>
      <c r="C337" s="1" t="s">
        <v>3</v>
      </c>
      <c r="D337" s="1" t="s">
        <v>179</v>
      </c>
      <c r="E337" s="11">
        <v>51390</v>
      </c>
      <c r="F337" s="7">
        <v>43264</v>
      </c>
    </row>
    <row r="338" spans="1:6" ht="15">
      <c r="A338" s="14" t="s">
        <v>498</v>
      </c>
      <c r="B338" s="1" t="s">
        <v>0</v>
      </c>
      <c r="C338" s="1" t="s">
        <v>3</v>
      </c>
      <c r="D338" s="1" t="s">
        <v>179</v>
      </c>
      <c r="E338" s="11">
        <v>51390</v>
      </c>
      <c r="F338" s="7">
        <v>43264</v>
      </c>
    </row>
    <row r="339" spans="1:6" ht="15">
      <c r="A339" s="1" t="s">
        <v>499</v>
      </c>
      <c r="B339" s="1" t="s">
        <v>0</v>
      </c>
      <c r="C339" s="1" t="s">
        <v>3</v>
      </c>
      <c r="D339" s="1" t="s">
        <v>179</v>
      </c>
      <c r="E339" s="11">
        <v>54390</v>
      </c>
      <c r="F339" s="7">
        <v>43264</v>
      </c>
    </row>
    <row r="340" spans="1:6" ht="15">
      <c r="A340" s="14" t="s">
        <v>500</v>
      </c>
      <c r="B340" s="1" t="s">
        <v>0</v>
      </c>
      <c r="C340" s="1" t="s">
        <v>3</v>
      </c>
      <c r="D340" s="1" t="s">
        <v>179</v>
      </c>
      <c r="E340" s="11">
        <v>54390</v>
      </c>
      <c r="F340" s="7">
        <v>43264</v>
      </c>
    </row>
    <row r="341" spans="1:6" ht="15">
      <c r="A341" s="14" t="s">
        <v>501</v>
      </c>
      <c r="B341" s="1" t="s">
        <v>0</v>
      </c>
      <c r="C341" s="1" t="s">
        <v>3</v>
      </c>
      <c r="D341" s="1" t="s">
        <v>179</v>
      </c>
      <c r="E341" s="11">
        <v>54390</v>
      </c>
      <c r="F341" s="7">
        <v>43264</v>
      </c>
    </row>
    <row r="342" spans="1:6" ht="15">
      <c r="A342" s="14" t="s">
        <v>502</v>
      </c>
      <c r="B342" s="1" t="s">
        <v>0</v>
      </c>
      <c r="C342" s="1" t="s">
        <v>3</v>
      </c>
      <c r="D342" s="1" t="s">
        <v>179</v>
      </c>
      <c r="E342" s="11">
        <v>54390</v>
      </c>
      <c r="F342" s="7">
        <v>43264</v>
      </c>
    </row>
    <row r="343" spans="1:6" ht="15">
      <c r="A343" s="14" t="s">
        <v>503</v>
      </c>
      <c r="B343" s="1" t="s">
        <v>0</v>
      </c>
      <c r="C343" s="1" t="s">
        <v>3</v>
      </c>
      <c r="D343" s="1" t="s">
        <v>179</v>
      </c>
      <c r="E343" s="11">
        <v>54390</v>
      </c>
      <c r="F343" s="7">
        <v>43264</v>
      </c>
    </row>
    <row r="344" spans="1:6" ht="15">
      <c r="A344" s="14" t="s">
        <v>504</v>
      </c>
      <c r="B344" s="1" t="s">
        <v>0</v>
      </c>
      <c r="C344" s="1" t="s">
        <v>3</v>
      </c>
      <c r="D344" s="1" t="s">
        <v>179</v>
      </c>
      <c r="E344" s="11">
        <v>54390</v>
      </c>
      <c r="F344" s="7">
        <v>43264</v>
      </c>
    </row>
    <row r="345" spans="1:6" ht="15">
      <c r="A345" s="14" t="s">
        <v>505</v>
      </c>
      <c r="B345" s="1" t="s">
        <v>0</v>
      </c>
      <c r="C345" s="1" t="s">
        <v>3</v>
      </c>
      <c r="D345" s="1" t="s">
        <v>179</v>
      </c>
      <c r="E345" s="11">
        <v>54390</v>
      </c>
      <c r="F345" s="7">
        <v>43264</v>
      </c>
    </row>
    <row r="346" spans="1:6" ht="15">
      <c r="A346" s="14" t="s">
        <v>506</v>
      </c>
      <c r="B346" s="1" t="s">
        <v>0</v>
      </c>
      <c r="C346" s="1" t="s">
        <v>3</v>
      </c>
      <c r="D346" s="1" t="s">
        <v>179</v>
      </c>
      <c r="E346" s="11">
        <v>54390</v>
      </c>
      <c r="F346" s="7">
        <v>43264</v>
      </c>
    </row>
    <row r="347" spans="1:6" ht="15">
      <c r="A347" s="14" t="s">
        <v>507</v>
      </c>
      <c r="B347" s="1" t="s">
        <v>0</v>
      </c>
      <c r="C347" s="1" t="s">
        <v>3</v>
      </c>
      <c r="D347" s="1" t="s">
        <v>179</v>
      </c>
      <c r="E347" s="11">
        <v>54390</v>
      </c>
      <c r="F347" s="7">
        <v>43264</v>
      </c>
    </row>
    <row r="348" spans="1:6" ht="15">
      <c r="A348" s="14" t="s">
        <v>508</v>
      </c>
      <c r="B348" s="1" t="s">
        <v>0</v>
      </c>
      <c r="C348" s="1" t="s">
        <v>3</v>
      </c>
      <c r="D348" s="1" t="s">
        <v>179</v>
      </c>
      <c r="E348" s="11">
        <v>54390</v>
      </c>
      <c r="F348" s="7">
        <v>43264</v>
      </c>
    </row>
    <row r="349" spans="1:6" ht="15">
      <c r="A349" s="14" t="s">
        <v>509</v>
      </c>
      <c r="B349" s="1" t="s">
        <v>0</v>
      </c>
      <c r="C349" s="1" t="s">
        <v>3</v>
      </c>
      <c r="D349" s="1" t="s">
        <v>179</v>
      </c>
      <c r="E349" s="11">
        <v>54390</v>
      </c>
      <c r="F349" s="7">
        <v>43264</v>
      </c>
    </row>
    <row r="350" spans="1:6" ht="15">
      <c r="A350" s="1" t="s">
        <v>510</v>
      </c>
      <c r="B350" s="1" t="s">
        <v>0</v>
      </c>
      <c r="C350" s="1" t="s">
        <v>3</v>
      </c>
      <c r="D350" s="1" t="s">
        <v>179</v>
      </c>
      <c r="E350" s="11">
        <v>25680</v>
      </c>
      <c r="F350" s="7">
        <v>43264</v>
      </c>
    </row>
    <row r="351" spans="1:6" ht="15">
      <c r="A351" s="1" t="s">
        <v>511</v>
      </c>
      <c r="B351" s="1" t="s">
        <v>0</v>
      </c>
      <c r="C351" s="1" t="s">
        <v>3</v>
      </c>
      <c r="D351" s="1" t="s">
        <v>179</v>
      </c>
      <c r="E351" s="11">
        <v>25680</v>
      </c>
      <c r="F351" s="7">
        <v>43264</v>
      </c>
    </row>
    <row r="352" spans="1:6" ht="15">
      <c r="A352" s="1" t="s">
        <v>512</v>
      </c>
      <c r="B352" s="1" t="s">
        <v>0</v>
      </c>
      <c r="C352" s="1" t="s">
        <v>3</v>
      </c>
      <c r="D352" s="1" t="s">
        <v>179</v>
      </c>
      <c r="E352" s="11">
        <v>21980</v>
      </c>
      <c r="F352" s="7">
        <v>43264</v>
      </c>
    </row>
    <row r="353" spans="1:6" ht="15">
      <c r="A353" s="1" t="s">
        <v>513</v>
      </c>
      <c r="B353" s="1" t="s">
        <v>0</v>
      </c>
      <c r="C353" s="1" t="s">
        <v>3</v>
      </c>
      <c r="D353" s="1" t="s">
        <v>179</v>
      </c>
      <c r="E353" s="11">
        <v>93725</v>
      </c>
      <c r="F353" s="7">
        <v>43264</v>
      </c>
    </row>
    <row r="354" spans="1:6" ht="15">
      <c r="A354" s="1" t="s">
        <v>514</v>
      </c>
      <c r="B354" s="1" t="s">
        <v>0</v>
      </c>
      <c r="C354" s="1" t="s">
        <v>3</v>
      </c>
      <c r="D354" s="1" t="s">
        <v>179</v>
      </c>
      <c r="E354" s="11">
        <v>62160</v>
      </c>
      <c r="F354" s="7">
        <v>43264</v>
      </c>
    </row>
    <row r="355" spans="1:6" ht="15">
      <c r="A355" s="1" t="s">
        <v>515</v>
      </c>
      <c r="B355" s="1" t="s">
        <v>0</v>
      </c>
      <c r="C355" s="1" t="s">
        <v>3</v>
      </c>
      <c r="D355" s="1" t="s">
        <v>179</v>
      </c>
      <c r="E355" s="11">
        <v>20980</v>
      </c>
      <c r="F355" s="7">
        <v>43264</v>
      </c>
    </row>
    <row r="356" spans="1:6" ht="15">
      <c r="A356" s="14" t="s">
        <v>516</v>
      </c>
      <c r="B356" s="1" t="s">
        <v>0</v>
      </c>
      <c r="C356" s="1" t="s">
        <v>3</v>
      </c>
      <c r="D356" s="1" t="s">
        <v>179</v>
      </c>
      <c r="E356" s="11">
        <v>23380</v>
      </c>
      <c r="F356" s="7">
        <v>43264</v>
      </c>
    </row>
    <row r="357" spans="1:6" ht="15">
      <c r="A357" s="14" t="s">
        <v>517</v>
      </c>
      <c r="B357" s="1" t="s">
        <v>0</v>
      </c>
      <c r="C357" s="1" t="s">
        <v>3</v>
      </c>
      <c r="D357" s="1" t="s">
        <v>179</v>
      </c>
      <c r="E357" s="11">
        <v>23380</v>
      </c>
      <c r="F357" s="7">
        <v>43264</v>
      </c>
    </row>
    <row r="358" spans="1:6" ht="15">
      <c r="A358" s="14" t="s">
        <v>414</v>
      </c>
      <c r="B358" s="1" t="s">
        <v>0</v>
      </c>
      <c r="C358" s="1" t="s">
        <v>3</v>
      </c>
      <c r="D358" s="1" t="s">
        <v>179</v>
      </c>
      <c r="E358" s="11">
        <v>23380</v>
      </c>
      <c r="F358" s="7">
        <v>43264</v>
      </c>
    </row>
    <row r="359" spans="1:6" ht="15">
      <c r="A359" s="1" t="s">
        <v>518</v>
      </c>
      <c r="B359" s="1" t="s">
        <v>0</v>
      </c>
      <c r="C359" s="1" t="s">
        <v>3</v>
      </c>
      <c r="D359" s="1" t="s">
        <v>179</v>
      </c>
      <c r="E359" s="11">
        <v>18580</v>
      </c>
      <c r="F359" s="7">
        <v>43264</v>
      </c>
    </row>
    <row r="360" spans="1:6" ht="15">
      <c r="A360" s="1" t="s">
        <v>519</v>
      </c>
      <c r="B360" s="1" t="s">
        <v>0</v>
      </c>
      <c r="C360" s="1" t="s">
        <v>3</v>
      </c>
      <c r="D360" s="1" t="s">
        <v>493</v>
      </c>
      <c r="E360" s="11">
        <v>32880</v>
      </c>
      <c r="F360" s="7">
        <v>43265</v>
      </c>
    </row>
    <row r="361" spans="1:6" ht="15">
      <c r="A361" s="1" t="s">
        <v>520</v>
      </c>
      <c r="B361" s="1" t="s">
        <v>0</v>
      </c>
      <c r="C361" s="1" t="s">
        <v>3</v>
      </c>
      <c r="D361" s="1" t="s">
        <v>179</v>
      </c>
      <c r="E361" s="11">
        <v>54390</v>
      </c>
      <c r="F361" s="7">
        <v>43265</v>
      </c>
    </row>
    <row r="362" spans="1:6" ht="15">
      <c r="A362" s="1" t="s">
        <v>521</v>
      </c>
      <c r="B362" s="1" t="s">
        <v>0</v>
      </c>
      <c r="C362" s="1" t="s">
        <v>3</v>
      </c>
      <c r="D362" s="1" t="s">
        <v>9</v>
      </c>
      <c r="E362" s="11">
        <v>507125</v>
      </c>
      <c r="F362" s="7">
        <v>43265</v>
      </c>
    </row>
    <row r="363" spans="1:6" ht="15">
      <c r="A363" s="1" t="s">
        <v>522</v>
      </c>
      <c r="B363" s="1" t="s">
        <v>0</v>
      </c>
      <c r="C363" s="1" t="s">
        <v>3</v>
      </c>
      <c r="D363" s="1" t="s">
        <v>9</v>
      </c>
      <c r="E363" s="11">
        <v>356210</v>
      </c>
      <c r="F363" s="7">
        <v>43265</v>
      </c>
    </row>
    <row r="364" spans="1:6" ht="15">
      <c r="A364" s="1" t="s">
        <v>523</v>
      </c>
      <c r="B364" s="1" t="s">
        <v>0</v>
      </c>
      <c r="C364" s="1" t="s">
        <v>3</v>
      </c>
      <c r="D364" s="1" t="s">
        <v>9</v>
      </c>
      <c r="E364" s="11">
        <v>499400</v>
      </c>
      <c r="F364" s="7">
        <v>43265</v>
      </c>
    </row>
    <row r="365" spans="1:6" ht="15">
      <c r="A365" s="1" t="s">
        <v>524</v>
      </c>
      <c r="B365" s="1" t="s">
        <v>0</v>
      </c>
      <c r="C365" s="1" t="s">
        <v>3</v>
      </c>
      <c r="D365" s="1" t="s">
        <v>24</v>
      </c>
      <c r="E365" s="11">
        <v>155680</v>
      </c>
      <c r="F365" s="7">
        <v>43265</v>
      </c>
    </row>
    <row r="366" spans="1:6" ht="15">
      <c r="A366" s="1" t="s">
        <v>525</v>
      </c>
      <c r="B366" s="1" t="s">
        <v>0</v>
      </c>
      <c r="C366" s="1" t="s">
        <v>76</v>
      </c>
      <c r="D366" s="1" t="s">
        <v>526</v>
      </c>
      <c r="E366" s="11">
        <v>32067</v>
      </c>
      <c r="F366" s="7">
        <v>43265</v>
      </c>
    </row>
    <row r="367" spans="1:6" ht="15">
      <c r="A367" s="1" t="s">
        <v>527</v>
      </c>
      <c r="B367" s="1" t="s">
        <v>0</v>
      </c>
      <c r="C367" s="1" t="s">
        <v>38</v>
      </c>
      <c r="D367" s="1" t="s">
        <v>99</v>
      </c>
      <c r="E367" s="11">
        <v>134000</v>
      </c>
      <c r="F367" s="7">
        <v>43265</v>
      </c>
    </row>
    <row r="368" spans="1:6" ht="15">
      <c r="A368" s="1" t="s">
        <v>528</v>
      </c>
      <c r="B368" s="1" t="s">
        <v>0</v>
      </c>
      <c r="C368" s="1" t="s">
        <v>3</v>
      </c>
      <c r="D368" s="1" t="s">
        <v>46</v>
      </c>
      <c r="E368" s="11">
        <v>80805</v>
      </c>
      <c r="F368" s="7">
        <v>43266</v>
      </c>
    </row>
    <row r="369" spans="1:6" ht="15">
      <c r="A369" s="1" t="s">
        <v>529</v>
      </c>
      <c r="B369" s="1" t="s">
        <v>0</v>
      </c>
      <c r="C369" s="1" t="s">
        <v>3</v>
      </c>
      <c r="D369" s="1" t="s">
        <v>24</v>
      </c>
      <c r="E369" s="11">
        <v>159233</v>
      </c>
      <c r="F369" s="7">
        <v>43270</v>
      </c>
    </row>
    <row r="370" spans="1:6" ht="15">
      <c r="A370" s="1" t="s">
        <v>530</v>
      </c>
      <c r="B370" s="1" t="s">
        <v>0</v>
      </c>
      <c r="C370" s="1" t="s">
        <v>3</v>
      </c>
      <c r="D370" s="1" t="s">
        <v>531</v>
      </c>
      <c r="E370" s="11">
        <v>65050</v>
      </c>
      <c r="F370" s="7">
        <v>43270</v>
      </c>
    </row>
    <row r="371" spans="1:6" ht="15">
      <c r="A371" s="1" t="s">
        <v>532</v>
      </c>
      <c r="B371" s="1" t="s">
        <v>0</v>
      </c>
      <c r="C371" s="1" t="s">
        <v>3</v>
      </c>
      <c r="D371" s="1" t="s">
        <v>533</v>
      </c>
      <c r="E371" s="11">
        <v>199225</v>
      </c>
      <c r="F371" s="7">
        <v>43270</v>
      </c>
    </row>
    <row r="372" spans="1:6" ht="15">
      <c r="A372" s="1" t="s">
        <v>534</v>
      </c>
      <c r="B372" s="1" t="s">
        <v>0</v>
      </c>
      <c r="C372" s="1" t="s">
        <v>3</v>
      </c>
      <c r="D372" s="1" t="s">
        <v>369</v>
      </c>
      <c r="E372" s="11">
        <v>86094</v>
      </c>
      <c r="F372" s="7">
        <v>43272</v>
      </c>
    </row>
    <row r="373" spans="1:6" ht="26.25">
      <c r="A373" s="1" t="s">
        <v>535</v>
      </c>
      <c r="B373" s="1" t="s">
        <v>0</v>
      </c>
      <c r="C373" s="1" t="s">
        <v>536</v>
      </c>
      <c r="D373" s="1" t="s">
        <v>537</v>
      </c>
      <c r="E373" s="11">
        <v>400000</v>
      </c>
      <c r="F373" s="7">
        <v>43276</v>
      </c>
    </row>
    <row r="374" spans="1:6" ht="15">
      <c r="A374" s="1" t="s">
        <v>538</v>
      </c>
      <c r="B374" s="1" t="s">
        <v>0</v>
      </c>
      <c r="C374" s="1" t="s">
        <v>539</v>
      </c>
      <c r="D374" s="1" t="s">
        <v>540</v>
      </c>
      <c r="E374" s="11">
        <v>317240</v>
      </c>
      <c r="F374" s="7">
        <v>43255</v>
      </c>
    </row>
    <row r="375" spans="1:6" ht="15">
      <c r="A375" s="1" t="s">
        <v>541</v>
      </c>
      <c r="B375" s="1" t="s">
        <v>0</v>
      </c>
      <c r="C375" s="1" t="s">
        <v>132</v>
      </c>
      <c r="D375" s="1" t="s">
        <v>188</v>
      </c>
      <c r="E375" s="11">
        <v>30000</v>
      </c>
      <c r="F375" s="7">
        <v>43255</v>
      </c>
    </row>
    <row r="376" spans="1:6" ht="15">
      <c r="A376" s="1" t="s">
        <v>542</v>
      </c>
      <c r="B376" s="1" t="s">
        <v>0</v>
      </c>
      <c r="C376" s="1" t="s">
        <v>132</v>
      </c>
      <c r="D376" s="1" t="s">
        <v>188</v>
      </c>
      <c r="E376" s="11">
        <v>30000</v>
      </c>
      <c r="F376" s="7">
        <v>43255</v>
      </c>
    </row>
    <row r="377" spans="1:6" ht="15">
      <c r="A377" s="1" t="s">
        <v>543</v>
      </c>
      <c r="B377" s="1" t="s">
        <v>0</v>
      </c>
      <c r="C377" s="1" t="s">
        <v>61</v>
      </c>
      <c r="D377" s="1" t="s">
        <v>62</v>
      </c>
      <c r="E377" s="11">
        <v>30000</v>
      </c>
      <c r="F377" s="7">
        <v>43255</v>
      </c>
    </row>
    <row r="378" spans="1:6" ht="15">
      <c r="A378" s="1" t="s">
        <v>544</v>
      </c>
      <c r="B378" s="1" t="s">
        <v>0</v>
      </c>
      <c r="C378" s="1" t="s">
        <v>61</v>
      </c>
      <c r="D378" s="1" t="s">
        <v>62</v>
      </c>
      <c r="E378" s="11">
        <v>30000</v>
      </c>
      <c r="F378" s="7">
        <v>43255</v>
      </c>
    </row>
    <row r="379" spans="1:6" ht="15">
      <c r="A379" s="1" t="s">
        <v>248</v>
      </c>
      <c r="B379" s="1" t="s">
        <v>0</v>
      </c>
      <c r="C379" s="1" t="s">
        <v>61</v>
      </c>
      <c r="D379" s="1" t="s">
        <v>62</v>
      </c>
      <c r="E379" s="11">
        <v>30000</v>
      </c>
      <c r="F379" s="7">
        <v>43255</v>
      </c>
    </row>
    <row r="380" spans="1:6" ht="15">
      <c r="A380" s="1" t="s">
        <v>545</v>
      </c>
      <c r="B380" s="1" t="s">
        <v>0</v>
      </c>
      <c r="C380" s="1" t="s">
        <v>61</v>
      </c>
      <c r="D380" s="1" t="s">
        <v>62</v>
      </c>
      <c r="E380" s="11">
        <v>30000</v>
      </c>
      <c r="F380" s="7">
        <v>43255</v>
      </c>
    </row>
    <row r="381" spans="1:6" ht="15">
      <c r="A381" s="1" t="s">
        <v>546</v>
      </c>
      <c r="B381" s="1" t="s">
        <v>0</v>
      </c>
      <c r="C381" s="1" t="s">
        <v>61</v>
      </c>
      <c r="D381" s="1" t="s">
        <v>62</v>
      </c>
      <c r="E381" s="11">
        <v>30000</v>
      </c>
      <c r="F381" s="7">
        <v>43255</v>
      </c>
    </row>
    <row r="382" spans="1:6" ht="15">
      <c r="A382" s="1" t="s">
        <v>547</v>
      </c>
      <c r="B382" s="1" t="s">
        <v>0</v>
      </c>
      <c r="C382" s="1" t="s">
        <v>61</v>
      </c>
      <c r="D382" s="1" t="s">
        <v>62</v>
      </c>
      <c r="E382" s="11">
        <v>30000</v>
      </c>
      <c r="F382" s="7">
        <v>43255</v>
      </c>
    </row>
    <row r="383" spans="1:6" ht="15">
      <c r="A383" s="1" t="s">
        <v>548</v>
      </c>
      <c r="B383" s="1" t="s">
        <v>0</v>
      </c>
      <c r="C383" s="1" t="s">
        <v>61</v>
      </c>
      <c r="D383" s="1" t="s">
        <v>62</v>
      </c>
      <c r="E383" s="11">
        <v>30000</v>
      </c>
      <c r="F383" s="7">
        <v>43255</v>
      </c>
    </row>
    <row r="384" spans="1:6" ht="15">
      <c r="A384" s="1" t="s">
        <v>27</v>
      </c>
      <c r="B384" s="1" t="s">
        <v>0</v>
      </c>
      <c r="C384" s="1" t="s">
        <v>132</v>
      </c>
      <c r="D384" s="1" t="s">
        <v>188</v>
      </c>
      <c r="E384" s="11">
        <v>32000</v>
      </c>
      <c r="F384" s="7">
        <v>43255</v>
      </c>
    </row>
    <row r="385" spans="1:6" ht="15">
      <c r="A385" s="1" t="s">
        <v>549</v>
      </c>
      <c r="B385" s="1" t="s">
        <v>550</v>
      </c>
      <c r="C385" s="1" t="s">
        <v>34</v>
      </c>
      <c r="D385" s="1" t="s">
        <v>361</v>
      </c>
      <c r="E385" s="11">
        <v>434676</v>
      </c>
      <c r="F385" s="7">
        <v>43283</v>
      </c>
    </row>
    <row r="386" spans="1:6" ht="15">
      <c r="A386" s="1" t="s">
        <v>551</v>
      </c>
      <c r="B386" s="1" t="s">
        <v>0</v>
      </c>
      <c r="C386" s="1" t="s">
        <v>1</v>
      </c>
      <c r="D386" s="1" t="s">
        <v>86</v>
      </c>
      <c r="E386" s="11">
        <v>15105</v>
      </c>
      <c r="F386" s="7">
        <v>43283</v>
      </c>
    </row>
    <row r="387" spans="1:6" ht="15">
      <c r="A387" s="1" t="s">
        <v>552</v>
      </c>
      <c r="B387" s="1" t="s">
        <v>0</v>
      </c>
      <c r="C387" s="1" t="s">
        <v>3</v>
      </c>
      <c r="D387" s="1" t="s">
        <v>531</v>
      </c>
      <c r="E387" s="11">
        <v>45625</v>
      </c>
      <c r="F387" s="7">
        <v>43283</v>
      </c>
    </row>
    <row r="388" spans="1:6" ht="15">
      <c r="A388" s="1" t="s">
        <v>553</v>
      </c>
      <c r="B388" s="1" t="s">
        <v>0</v>
      </c>
      <c r="C388" s="1" t="s">
        <v>3</v>
      </c>
      <c r="D388" s="1" t="s">
        <v>214</v>
      </c>
      <c r="E388" s="11">
        <v>187500</v>
      </c>
      <c r="F388" s="7">
        <v>43283</v>
      </c>
    </row>
    <row r="389" spans="1:6" ht="15">
      <c r="A389" s="1" t="s">
        <v>554</v>
      </c>
      <c r="B389" s="1" t="s">
        <v>0</v>
      </c>
      <c r="C389" s="1" t="s">
        <v>3</v>
      </c>
      <c r="D389" s="1" t="s">
        <v>214</v>
      </c>
      <c r="E389" s="11">
        <v>241300</v>
      </c>
      <c r="F389" s="7">
        <v>43283</v>
      </c>
    </row>
    <row r="390" spans="1:6" ht="15">
      <c r="A390" s="1" t="s">
        <v>555</v>
      </c>
      <c r="B390" s="1" t="s">
        <v>0</v>
      </c>
      <c r="C390" s="1" t="s">
        <v>132</v>
      </c>
      <c r="D390" s="1" t="s">
        <v>188</v>
      </c>
      <c r="E390" s="11">
        <v>30000</v>
      </c>
      <c r="F390" s="7">
        <v>43283</v>
      </c>
    </row>
    <row r="391" spans="1:6" ht="15">
      <c r="A391" s="1" t="s">
        <v>27</v>
      </c>
      <c r="B391" s="1" t="s">
        <v>0</v>
      </c>
      <c r="C391" s="1" t="s">
        <v>72</v>
      </c>
      <c r="D391" s="1" t="s">
        <v>188</v>
      </c>
      <c r="E391" s="11">
        <v>32000</v>
      </c>
      <c r="F391" s="7">
        <v>43283</v>
      </c>
    </row>
    <row r="392" spans="1:6" ht="15">
      <c r="A392" s="1" t="s">
        <v>556</v>
      </c>
      <c r="B392" s="1" t="s">
        <v>0</v>
      </c>
      <c r="C392" s="1" t="s">
        <v>132</v>
      </c>
      <c r="D392" s="1" t="s">
        <v>188</v>
      </c>
      <c r="E392" s="11">
        <v>30000</v>
      </c>
      <c r="F392" s="7">
        <v>43283</v>
      </c>
    </row>
    <row r="393" spans="1:6" ht="15">
      <c r="A393" s="1" t="s">
        <v>557</v>
      </c>
      <c r="B393" s="1" t="s">
        <v>0</v>
      </c>
      <c r="C393" s="1" t="s">
        <v>61</v>
      </c>
      <c r="D393" s="1" t="s">
        <v>62</v>
      </c>
      <c r="E393" s="11">
        <v>30000</v>
      </c>
      <c r="F393" s="7">
        <v>43283</v>
      </c>
    </row>
    <row r="394" spans="1:6" ht="15">
      <c r="A394" s="1" t="s">
        <v>44</v>
      </c>
      <c r="B394" s="1" t="s">
        <v>0</v>
      </c>
      <c r="C394" s="1" t="s">
        <v>61</v>
      </c>
      <c r="D394" s="1" t="s">
        <v>62</v>
      </c>
      <c r="E394" s="11">
        <v>30000</v>
      </c>
      <c r="F394" s="7">
        <v>43283</v>
      </c>
    </row>
    <row r="395" spans="1:6" ht="15">
      <c r="A395" s="1" t="s">
        <v>558</v>
      </c>
      <c r="B395" s="1" t="s">
        <v>0</v>
      </c>
      <c r="C395" s="1" t="s">
        <v>61</v>
      </c>
      <c r="D395" s="1" t="s">
        <v>62</v>
      </c>
      <c r="E395" s="11">
        <v>30000</v>
      </c>
      <c r="F395" s="7">
        <v>43283</v>
      </c>
    </row>
    <row r="396" spans="1:6" ht="15">
      <c r="A396" s="1" t="s">
        <v>559</v>
      </c>
      <c r="B396" s="1" t="s">
        <v>0</v>
      </c>
      <c r="C396" s="1" t="s">
        <v>61</v>
      </c>
      <c r="D396" s="1" t="s">
        <v>62</v>
      </c>
      <c r="E396" s="11">
        <v>30000</v>
      </c>
      <c r="F396" s="7">
        <v>43283</v>
      </c>
    </row>
    <row r="397" spans="1:6" ht="15">
      <c r="A397" s="1" t="s">
        <v>560</v>
      </c>
      <c r="B397" s="1" t="s">
        <v>0</v>
      </c>
      <c r="C397" s="1" t="s">
        <v>61</v>
      </c>
      <c r="D397" s="1" t="s">
        <v>62</v>
      </c>
      <c r="E397" s="11">
        <v>30000</v>
      </c>
      <c r="F397" s="7">
        <v>43283</v>
      </c>
    </row>
    <row r="398" spans="1:6" ht="15">
      <c r="A398" s="1" t="s">
        <v>65</v>
      </c>
      <c r="B398" s="1" t="s">
        <v>0</v>
      </c>
      <c r="C398" s="1" t="s">
        <v>61</v>
      </c>
      <c r="D398" s="1" t="s">
        <v>62</v>
      </c>
      <c r="E398" s="11">
        <v>30000</v>
      </c>
      <c r="F398" s="7">
        <v>43283</v>
      </c>
    </row>
    <row r="399" spans="1:6" ht="15">
      <c r="A399" s="1" t="s">
        <v>561</v>
      </c>
      <c r="B399" s="1" t="s">
        <v>0</v>
      </c>
      <c r="C399" s="1" t="s">
        <v>61</v>
      </c>
      <c r="D399" s="1" t="s">
        <v>62</v>
      </c>
      <c r="E399" s="11">
        <v>30000</v>
      </c>
      <c r="F399" s="7">
        <v>43283</v>
      </c>
    </row>
    <row r="400" spans="1:6" ht="15">
      <c r="A400" s="1" t="s">
        <v>562</v>
      </c>
      <c r="B400" s="1" t="s">
        <v>0</v>
      </c>
      <c r="C400" s="1" t="s">
        <v>61</v>
      </c>
      <c r="D400" s="1" t="s">
        <v>62</v>
      </c>
      <c r="E400" s="11">
        <v>30000</v>
      </c>
      <c r="F400" s="7">
        <v>43283</v>
      </c>
    </row>
    <row r="401" spans="1:6" ht="15">
      <c r="A401" s="1" t="s">
        <v>563</v>
      </c>
      <c r="B401" s="1" t="s">
        <v>0</v>
      </c>
      <c r="C401" s="1" t="s">
        <v>3</v>
      </c>
      <c r="D401" s="1" t="s">
        <v>418</v>
      </c>
      <c r="E401" s="11">
        <v>61300</v>
      </c>
      <c r="F401" s="7">
        <v>43284</v>
      </c>
    </row>
    <row r="402" spans="1:6" ht="15">
      <c r="A402" s="1" t="s">
        <v>564</v>
      </c>
      <c r="B402" s="1" t="s">
        <v>55</v>
      </c>
      <c r="C402" s="1" t="s">
        <v>38</v>
      </c>
      <c r="D402" s="1" t="s">
        <v>565</v>
      </c>
      <c r="E402" s="11">
        <v>527095</v>
      </c>
      <c r="F402" s="7">
        <v>43284</v>
      </c>
    </row>
    <row r="403" spans="1:6" ht="15">
      <c r="A403" s="1" t="s">
        <v>566</v>
      </c>
      <c r="B403" s="1" t="s">
        <v>0</v>
      </c>
      <c r="C403" s="1" t="s">
        <v>3</v>
      </c>
      <c r="D403" s="1" t="s">
        <v>214</v>
      </c>
      <c r="E403" s="11">
        <v>209700</v>
      </c>
      <c r="F403" s="7">
        <v>43284</v>
      </c>
    </row>
    <row r="404" spans="1:6" ht="15">
      <c r="A404" s="1" t="s">
        <v>567</v>
      </c>
      <c r="B404" s="1" t="s">
        <v>0</v>
      </c>
      <c r="C404" s="1" t="s">
        <v>3</v>
      </c>
      <c r="D404" s="1" t="s">
        <v>214</v>
      </c>
      <c r="E404" s="11">
        <v>215800</v>
      </c>
      <c r="F404" s="7">
        <v>43284</v>
      </c>
    </row>
    <row r="405" spans="1:6" ht="15">
      <c r="A405" s="1" t="s">
        <v>203</v>
      </c>
      <c r="B405" s="1" t="s">
        <v>0</v>
      </c>
      <c r="C405" s="1" t="s">
        <v>19</v>
      </c>
      <c r="D405" s="1" t="s">
        <v>568</v>
      </c>
      <c r="E405" s="11">
        <f>5500*64</f>
        <v>352000</v>
      </c>
      <c r="F405" s="7">
        <v>43284</v>
      </c>
    </row>
    <row r="406" spans="1:6" ht="15">
      <c r="A406" s="1" t="s">
        <v>569</v>
      </c>
      <c r="B406" s="1" t="s">
        <v>0</v>
      </c>
      <c r="C406" s="1" t="s">
        <v>3</v>
      </c>
      <c r="D406" s="1" t="s">
        <v>570</v>
      </c>
      <c r="E406" s="11">
        <v>100000</v>
      </c>
      <c r="F406" s="7">
        <v>43285</v>
      </c>
    </row>
    <row r="407" spans="1:6" ht="15">
      <c r="A407" s="1" t="s">
        <v>103</v>
      </c>
      <c r="B407" s="1" t="s">
        <v>0</v>
      </c>
      <c r="C407" s="1" t="s">
        <v>112</v>
      </c>
      <c r="D407" s="1" t="s">
        <v>571</v>
      </c>
      <c r="E407" s="11">
        <v>557696</v>
      </c>
      <c r="F407" s="7">
        <v>43284</v>
      </c>
    </row>
    <row r="408" spans="1:6" ht="15">
      <c r="A408" s="1" t="s">
        <v>572</v>
      </c>
      <c r="B408" s="1" t="s">
        <v>0</v>
      </c>
      <c r="C408" s="1" t="s">
        <v>3</v>
      </c>
      <c r="D408" s="1" t="s">
        <v>9</v>
      </c>
      <c r="E408" s="11">
        <v>500000</v>
      </c>
      <c r="F408" s="7">
        <v>43285</v>
      </c>
    </row>
    <row r="409" spans="1:6" ht="15">
      <c r="A409" s="1" t="s">
        <v>573</v>
      </c>
      <c r="B409" s="1" t="s">
        <v>0</v>
      </c>
      <c r="C409" s="1" t="s">
        <v>3</v>
      </c>
      <c r="D409" s="1" t="s">
        <v>574</v>
      </c>
      <c r="E409" s="11">
        <v>187398</v>
      </c>
      <c r="F409" s="7">
        <v>43285</v>
      </c>
    </row>
    <row r="410" spans="1:6" ht="15">
      <c r="A410" s="6" t="s">
        <v>575</v>
      </c>
      <c r="B410" s="1" t="s">
        <v>0</v>
      </c>
      <c r="C410" s="1" t="s">
        <v>3</v>
      </c>
      <c r="D410" s="1" t="s">
        <v>222</v>
      </c>
      <c r="E410" s="11">
        <v>73500</v>
      </c>
      <c r="F410" s="7">
        <v>43285</v>
      </c>
    </row>
    <row r="411" spans="1:6" ht="15">
      <c r="A411" s="6" t="s">
        <v>576</v>
      </c>
      <c r="B411" s="1" t="s">
        <v>0</v>
      </c>
      <c r="C411" s="1" t="s">
        <v>3</v>
      </c>
      <c r="D411" s="1" t="s">
        <v>222</v>
      </c>
      <c r="E411" s="11">
        <v>223800</v>
      </c>
      <c r="F411" s="7">
        <v>43285</v>
      </c>
    </row>
    <row r="412" spans="1:6" ht="15">
      <c r="A412" s="6" t="s">
        <v>577</v>
      </c>
      <c r="B412" s="1" t="s">
        <v>0</v>
      </c>
      <c r="C412" s="1" t="s">
        <v>3</v>
      </c>
      <c r="D412" s="1" t="s">
        <v>222</v>
      </c>
      <c r="E412" s="11">
        <v>161500</v>
      </c>
      <c r="F412" s="7">
        <v>43285</v>
      </c>
    </row>
    <row r="413" spans="1:6" ht="15">
      <c r="A413" s="6" t="s">
        <v>578</v>
      </c>
      <c r="B413" s="1" t="s">
        <v>0</v>
      </c>
      <c r="C413" s="1" t="s">
        <v>3</v>
      </c>
      <c r="D413" s="1" t="s">
        <v>222</v>
      </c>
      <c r="E413" s="11">
        <v>172250</v>
      </c>
      <c r="F413" s="7">
        <v>43285</v>
      </c>
    </row>
    <row r="414" spans="1:6" ht="15">
      <c r="A414" s="6" t="s">
        <v>579</v>
      </c>
      <c r="B414" s="1" t="s">
        <v>0</v>
      </c>
      <c r="C414" s="1" t="s">
        <v>3</v>
      </c>
      <c r="D414" s="1" t="s">
        <v>222</v>
      </c>
      <c r="E414" s="11">
        <v>163400</v>
      </c>
      <c r="F414" s="7">
        <v>43285</v>
      </c>
    </row>
    <row r="415" spans="1:6" ht="15">
      <c r="A415" s="6" t="s">
        <v>580</v>
      </c>
      <c r="B415" s="1" t="s">
        <v>0</v>
      </c>
      <c r="C415" s="1" t="s">
        <v>3</v>
      </c>
      <c r="D415" s="1" t="s">
        <v>222</v>
      </c>
      <c r="E415" s="11">
        <v>169500</v>
      </c>
      <c r="F415" s="7">
        <v>43285</v>
      </c>
    </row>
    <row r="416" spans="1:6" ht="15">
      <c r="A416" s="6" t="s">
        <v>581</v>
      </c>
      <c r="B416" s="1" t="s">
        <v>0</v>
      </c>
      <c r="C416" s="1" t="s">
        <v>3</v>
      </c>
      <c r="D416" s="1" t="s">
        <v>222</v>
      </c>
      <c r="E416" s="11">
        <v>148000</v>
      </c>
      <c r="F416" s="7">
        <v>43285</v>
      </c>
    </row>
    <row r="417" spans="1:6" ht="15">
      <c r="A417" s="6" t="s">
        <v>582</v>
      </c>
      <c r="B417" s="1" t="s">
        <v>0</v>
      </c>
      <c r="C417" s="1" t="s">
        <v>3</v>
      </c>
      <c r="D417" s="1" t="s">
        <v>222</v>
      </c>
      <c r="E417" s="11">
        <v>167000</v>
      </c>
      <c r="F417" s="7">
        <v>43285</v>
      </c>
    </row>
    <row r="418" spans="1:6" ht="15">
      <c r="A418" s="6" t="s">
        <v>583</v>
      </c>
      <c r="B418" s="1" t="s">
        <v>0</v>
      </c>
      <c r="C418" s="1" t="s">
        <v>3</v>
      </c>
      <c r="D418" s="1" t="s">
        <v>222</v>
      </c>
      <c r="E418" s="11">
        <v>199150</v>
      </c>
      <c r="F418" s="7">
        <v>43285</v>
      </c>
    </row>
    <row r="419" spans="1:6" ht="15">
      <c r="A419" s="6" t="s">
        <v>584</v>
      </c>
      <c r="B419" s="1" t="s">
        <v>0</v>
      </c>
      <c r="C419" s="1" t="s">
        <v>3</v>
      </c>
      <c r="D419" s="1" t="s">
        <v>222</v>
      </c>
      <c r="E419" s="11">
        <v>145100</v>
      </c>
      <c r="F419" s="7">
        <v>43285</v>
      </c>
    </row>
    <row r="420" spans="1:6" ht="15">
      <c r="A420" s="6" t="s">
        <v>585</v>
      </c>
      <c r="B420" s="1" t="s">
        <v>0</v>
      </c>
      <c r="C420" s="1" t="s">
        <v>3</v>
      </c>
      <c r="D420" s="1" t="s">
        <v>222</v>
      </c>
      <c r="E420" s="11">
        <v>225900</v>
      </c>
      <c r="F420" s="7">
        <v>43285</v>
      </c>
    </row>
    <row r="421" spans="1:6" ht="15">
      <c r="A421" s="6" t="s">
        <v>586</v>
      </c>
      <c r="B421" s="1" t="s">
        <v>0</v>
      </c>
      <c r="C421" s="1" t="s">
        <v>3</v>
      </c>
      <c r="D421" s="1" t="s">
        <v>222</v>
      </c>
      <c r="E421" s="11">
        <v>165800</v>
      </c>
      <c r="F421" s="7">
        <v>43285</v>
      </c>
    </row>
    <row r="422" spans="1:6" ht="15">
      <c r="A422" s="6" t="s">
        <v>587</v>
      </c>
      <c r="B422" s="1" t="s">
        <v>0</v>
      </c>
      <c r="C422" s="1" t="s">
        <v>3</v>
      </c>
      <c r="D422" s="1" t="s">
        <v>222</v>
      </c>
      <c r="E422" s="11">
        <v>223000</v>
      </c>
      <c r="F422" s="7">
        <v>43285</v>
      </c>
    </row>
    <row r="423" spans="1:6" ht="15">
      <c r="A423" s="6" t="s">
        <v>588</v>
      </c>
      <c r="B423" s="1" t="s">
        <v>0</v>
      </c>
      <c r="C423" s="1" t="s">
        <v>3</v>
      </c>
      <c r="D423" s="1" t="s">
        <v>222</v>
      </c>
      <c r="E423" s="11">
        <v>188250</v>
      </c>
      <c r="F423" s="7">
        <v>43285</v>
      </c>
    </row>
    <row r="424" spans="1:6" ht="15">
      <c r="A424" s="6" t="s">
        <v>589</v>
      </c>
      <c r="B424" s="1" t="s">
        <v>0</v>
      </c>
      <c r="C424" s="1" t="s">
        <v>3</v>
      </c>
      <c r="D424" s="1" t="s">
        <v>222</v>
      </c>
      <c r="E424" s="11">
        <v>185450</v>
      </c>
      <c r="F424" s="7">
        <v>43285</v>
      </c>
    </row>
    <row r="425" spans="1:6" ht="15">
      <c r="A425" s="6" t="s">
        <v>590</v>
      </c>
      <c r="B425" s="1" t="s">
        <v>0</v>
      </c>
      <c r="C425" s="1" t="s">
        <v>3</v>
      </c>
      <c r="D425" s="1" t="s">
        <v>217</v>
      </c>
      <c r="E425" s="11">
        <v>114308</v>
      </c>
      <c r="F425" s="7"/>
    </row>
    <row r="426" spans="1:6" ht="15">
      <c r="A426" s="6" t="s">
        <v>591</v>
      </c>
      <c r="B426" s="1" t="s">
        <v>0</v>
      </c>
      <c r="C426" s="1" t="s">
        <v>3</v>
      </c>
      <c r="D426" s="1" t="s">
        <v>217</v>
      </c>
      <c r="E426" s="11">
        <v>89317</v>
      </c>
      <c r="F426" s="7"/>
    </row>
    <row r="427" spans="1:6" ht="15">
      <c r="A427" s="6" t="s">
        <v>592</v>
      </c>
      <c r="B427" s="1" t="s">
        <v>0</v>
      </c>
      <c r="C427" s="1" t="s">
        <v>3</v>
      </c>
      <c r="D427" s="1" t="s">
        <v>217</v>
      </c>
      <c r="E427" s="11">
        <v>107135</v>
      </c>
      <c r="F427" s="7"/>
    </row>
    <row r="428" spans="1:6" ht="15">
      <c r="A428" s="6" t="s">
        <v>593</v>
      </c>
      <c r="B428" s="1" t="s">
        <v>0</v>
      </c>
      <c r="C428" s="1" t="s">
        <v>3</v>
      </c>
      <c r="D428" s="1" t="s">
        <v>217</v>
      </c>
      <c r="E428" s="11">
        <v>96130</v>
      </c>
      <c r="F428" s="7"/>
    </row>
    <row r="429" spans="1:6" ht="15">
      <c r="A429" s="6" t="s">
        <v>594</v>
      </c>
      <c r="B429" s="1" t="s">
        <v>0</v>
      </c>
      <c r="C429" s="1" t="s">
        <v>3</v>
      </c>
      <c r="D429" s="1" t="s">
        <v>217</v>
      </c>
      <c r="E429" s="11">
        <v>132308</v>
      </c>
      <c r="F429" s="7"/>
    </row>
    <row r="430" spans="1:6" ht="15">
      <c r="A430" s="6" t="s">
        <v>595</v>
      </c>
      <c r="B430" s="1" t="s">
        <v>0</v>
      </c>
      <c r="C430" s="1" t="s">
        <v>3</v>
      </c>
      <c r="D430" s="1" t="s">
        <v>217</v>
      </c>
      <c r="E430" s="11">
        <v>89317</v>
      </c>
      <c r="F430" s="7"/>
    </row>
    <row r="431" spans="1:6" ht="15">
      <c r="A431" s="6" t="s">
        <v>596</v>
      </c>
      <c r="B431" s="1" t="s">
        <v>0</v>
      </c>
      <c r="C431" s="1" t="s">
        <v>3</v>
      </c>
      <c r="D431" s="1" t="s">
        <v>217</v>
      </c>
      <c r="E431" s="11">
        <v>114308</v>
      </c>
      <c r="F431" s="7"/>
    </row>
    <row r="432" spans="1:6" ht="15">
      <c r="A432" s="6" t="s">
        <v>597</v>
      </c>
      <c r="B432" s="1" t="s">
        <v>0</v>
      </c>
      <c r="C432" s="1" t="s">
        <v>3</v>
      </c>
      <c r="D432" s="1" t="s">
        <v>217</v>
      </c>
      <c r="E432" s="11">
        <v>107135</v>
      </c>
      <c r="F432" s="7"/>
    </row>
    <row r="433" spans="1:6" ht="15">
      <c r="A433" s="6" t="s">
        <v>598</v>
      </c>
      <c r="B433" s="1" t="s">
        <v>0</v>
      </c>
      <c r="C433" s="1" t="s">
        <v>3</v>
      </c>
      <c r="D433" s="1" t="s">
        <v>217</v>
      </c>
      <c r="E433" s="11">
        <v>95663</v>
      </c>
      <c r="F433" s="7"/>
    </row>
    <row r="434" spans="1:6" ht="15">
      <c r="A434" s="6" t="s">
        <v>599</v>
      </c>
      <c r="B434" s="1" t="s">
        <v>0</v>
      </c>
      <c r="C434" s="1" t="s">
        <v>3</v>
      </c>
      <c r="D434" s="1" t="s">
        <v>217</v>
      </c>
      <c r="E434" s="11">
        <v>88864</v>
      </c>
      <c r="F434" s="7"/>
    </row>
    <row r="435" spans="1:6" ht="15">
      <c r="A435" s="6" t="s">
        <v>600</v>
      </c>
      <c r="B435" s="1" t="s">
        <v>0</v>
      </c>
      <c r="C435" s="1" t="s">
        <v>3</v>
      </c>
      <c r="D435" s="1" t="s">
        <v>217</v>
      </c>
      <c r="E435" s="11">
        <v>73763</v>
      </c>
      <c r="F435" s="7"/>
    </row>
    <row r="436" spans="1:6" ht="15">
      <c r="A436" s="6" t="s">
        <v>601</v>
      </c>
      <c r="B436" s="1" t="s">
        <v>0</v>
      </c>
      <c r="C436" s="1" t="s">
        <v>3</v>
      </c>
      <c r="D436" s="1" t="s">
        <v>217</v>
      </c>
      <c r="E436" s="11">
        <v>78224</v>
      </c>
      <c r="F436" s="7"/>
    </row>
    <row r="437" spans="1:6" ht="15">
      <c r="A437" s="6" t="s">
        <v>602</v>
      </c>
      <c r="B437" s="1" t="s">
        <v>0</v>
      </c>
      <c r="C437" s="1" t="s">
        <v>3</v>
      </c>
      <c r="D437" s="1" t="s">
        <v>217</v>
      </c>
      <c r="E437" s="11">
        <v>75570</v>
      </c>
      <c r="F437" s="7"/>
    </row>
    <row r="438" spans="1:6" ht="15">
      <c r="A438" s="6" t="s">
        <v>603</v>
      </c>
      <c r="B438" s="1" t="s">
        <v>0</v>
      </c>
      <c r="C438" s="1" t="s">
        <v>3</v>
      </c>
      <c r="D438" s="1" t="s">
        <v>217</v>
      </c>
      <c r="E438" s="11">
        <v>94800</v>
      </c>
      <c r="F438" s="7"/>
    </row>
    <row r="439" spans="1:6" ht="15">
      <c r="A439" s="6" t="s">
        <v>604</v>
      </c>
      <c r="B439" s="1" t="s">
        <v>0</v>
      </c>
      <c r="C439" s="1" t="s">
        <v>3</v>
      </c>
      <c r="D439" s="1" t="s">
        <v>217</v>
      </c>
      <c r="E439" s="11">
        <v>67685</v>
      </c>
      <c r="F439" s="7"/>
    </row>
    <row r="440" spans="1:6" ht="15">
      <c r="A440" s="6" t="s">
        <v>605</v>
      </c>
      <c r="B440" s="1" t="s">
        <v>0</v>
      </c>
      <c r="C440" s="1" t="s">
        <v>3</v>
      </c>
      <c r="D440" s="1" t="s">
        <v>217</v>
      </c>
      <c r="E440" s="11">
        <v>107275</v>
      </c>
      <c r="F440" s="7"/>
    </row>
    <row r="441" spans="1:6" ht="39">
      <c r="A441" s="1" t="s">
        <v>606</v>
      </c>
      <c r="B441" s="1" t="s">
        <v>0</v>
      </c>
      <c r="C441" s="1" t="s">
        <v>607</v>
      </c>
      <c r="D441" s="1" t="s">
        <v>608</v>
      </c>
      <c r="E441" s="11">
        <f>343980+76334</f>
        <v>420314</v>
      </c>
      <c r="F441" s="7">
        <v>43287</v>
      </c>
    </row>
    <row r="442" spans="1:6" ht="15">
      <c r="A442" s="1" t="s">
        <v>609</v>
      </c>
      <c r="B442" s="1" t="s">
        <v>0</v>
      </c>
      <c r="C442" s="1" t="s">
        <v>3</v>
      </c>
      <c r="D442" s="1" t="s">
        <v>610</v>
      </c>
      <c r="E442" s="11">
        <v>14300</v>
      </c>
      <c r="F442" s="7">
        <v>43287</v>
      </c>
    </row>
    <row r="443" spans="1:6" ht="15">
      <c r="A443" s="1" t="s">
        <v>611</v>
      </c>
      <c r="B443" s="1" t="s">
        <v>0</v>
      </c>
      <c r="C443" s="1" t="s">
        <v>1</v>
      </c>
      <c r="D443" s="1" t="s">
        <v>612</v>
      </c>
      <c r="E443" s="11">
        <v>215000</v>
      </c>
      <c r="F443" s="7">
        <v>43290</v>
      </c>
    </row>
    <row r="444" spans="1:6" ht="15">
      <c r="A444" s="1" t="s">
        <v>613</v>
      </c>
      <c r="B444" s="1" t="s">
        <v>0</v>
      </c>
      <c r="C444" s="1" t="s">
        <v>3</v>
      </c>
      <c r="D444" s="1" t="s">
        <v>217</v>
      </c>
      <c r="E444" s="11">
        <v>114700</v>
      </c>
      <c r="F444" s="7">
        <v>43138</v>
      </c>
    </row>
    <row r="445" spans="1:6" ht="15">
      <c r="A445" s="1" t="s">
        <v>614</v>
      </c>
      <c r="B445" s="1" t="s">
        <v>0</v>
      </c>
      <c r="C445" s="1" t="s">
        <v>3</v>
      </c>
      <c r="D445" s="1" t="s">
        <v>369</v>
      </c>
      <c r="E445" s="11">
        <v>102094</v>
      </c>
      <c r="F445" s="7">
        <v>43291</v>
      </c>
    </row>
    <row r="446" spans="1:6" ht="26.25">
      <c r="A446" s="1" t="s">
        <v>615</v>
      </c>
      <c r="B446" s="1" t="s">
        <v>0</v>
      </c>
      <c r="C446" s="1" t="s">
        <v>48</v>
      </c>
      <c r="D446" s="1" t="s">
        <v>49</v>
      </c>
      <c r="E446" s="11">
        <v>37500</v>
      </c>
      <c r="F446" s="7">
        <v>43291</v>
      </c>
    </row>
    <row r="447" spans="1:6" ht="15">
      <c r="A447" s="1" t="s">
        <v>551</v>
      </c>
      <c r="B447" s="1" t="s">
        <v>0</v>
      </c>
      <c r="C447" s="1" t="s">
        <v>1</v>
      </c>
      <c r="D447" s="1" t="s">
        <v>616</v>
      </c>
      <c r="E447" s="11">
        <v>191840</v>
      </c>
      <c r="F447" s="7">
        <v>43291</v>
      </c>
    </row>
    <row r="448" spans="1:6" ht="15">
      <c r="A448" s="1" t="s">
        <v>617</v>
      </c>
      <c r="B448" s="1" t="s">
        <v>0</v>
      </c>
      <c r="C448" s="1" t="s">
        <v>3</v>
      </c>
      <c r="D448" s="1" t="s">
        <v>263</v>
      </c>
      <c r="E448" s="11">
        <v>49900</v>
      </c>
      <c r="F448" s="7">
        <v>43293</v>
      </c>
    </row>
    <row r="449" spans="1:6" ht="15">
      <c r="A449" s="6" t="s">
        <v>618</v>
      </c>
      <c r="B449" s="1" t="s">
        <v>0</v>
      </c>
      <c r="C449" s="1" t="s">
        <v>3</v>
      </c>
      <c r="D449" s="1" t="s">
        <v>619</v>
      </c>
      <c r="E449" s="11">
        <v>23925</v>
      </c>
      <c r="F449" s="7">
        <v>43294</v>
      </c>
    </row>
    <row r="450" spans="1:6" ht="15">
      <c r="A450" s="6" t="s">
        <v>620</v>
      </c>
      <c r="B450" s="1" t="s">
        <v>0</v>
      </c>
      <c r="C450" s="1" t="s">
        <v>3</v>
      </c>
      <c r="D450" s="1" t="s">
        <v>619</v>
      </c>
      <c r="E450" s="11">
        <v>69300</v>
      </c>
      <c r="F450" s="7">
        <v>43294</v>
      </c>
    </row>
    <row r="451" spans="1:6" ht="15">
      <c r="A451" s="6" t="s">
        <v>621</v>
      </c>
      <c r="B451" s="1" t="s">
        <v>0</v>
      </c>
      <c r="C451" s="1" t="s">
        <v>3</v>
      </c>
      <c r="D451" s="1" t="s">
        <v>619</v>
      </c>
      <c r="E451" s="11">
        <v>69300</v>
      </c>
      <c r="F451" s="7">
        <v>43294</v>
      </c>
    </row>
    <row r="452" spans="1:6" ht="15">
      <c r="A452" s="6" t="s">
        <v>622</v>
      </c>
      <c r="B452" s="1" t="s">
        <v>0</v>
      </c>
      <c r="C452" s="1" t="s">
        <v>3</v>
      </c>
      <c r="D452" s="1" t="s">
        <v>619</v>
      </c>
      <c r="E452" s="11">
        <v>18150</v>
      </c>
      <c r="F452" s="7">
        <v>43294</v>
      </c>
    </row>
    <row r="453" spans="1:6" ht="15">
      <c r="A453" s="6" t="s">
        <v>624</v>
      </c>
      <c r="B453" s="1" t="s">
        <v>0</v>
      </c>
      <c r="C453" s="1" t="s">
        <v>3</v>
      </c>
      <c r="D453" s="1" t="s">
        <v>619</v>
      </c>
      <c r="E453" s="11">
        <v>69300</v>
      </c>
      <c r="F453" s="7">
        <v>43294</v>
      </c>
    </row>
    <row r="454" spans="1:6" ht="15">
      <c r="A454" s="6" t="s">
        <v>625</v>
      </c>
      <c r="B454" s="1" t="s">
        <v>0</v>
      </c>
      <c r="C454" s="6" t="s">
        <v>3</v>
      </c>
      <c r="D454" s="6" t="s">
        <v>217</v>
      </c>
      <c r="E454" s="11">
        <v>93050</v>
      </c>
      <c r="F454" s="7">
        <v>43294</v>
      </c>
    </row>
    <row r="455" spans="1:6" ht="15">
      <c r="A455" s="6" t="s">
        <v>626</v>
      </c>
      <c r="B455" s="1" t="s">
        <v>0</v>
      </c>
      <c r="C455" s="6" t="s">
        <v>3</v>
      </c>
      <c r="D455" s="6" t="s">
        <v>217</v>
      </c>
      <c r="E455" s="11">
        <v>93050</v>
      </c>
      <c r="F455" s="7">
        <v>43294</v>
      </c>
    </row>
    <row r="456" spans="1:6" ht="15">
      <c r="A456" s="6" t="s">
        <v>627</v>
      </c>
      <c r="B456" s="1" t="s">
        <v>0</v>
      </c>
      <c r="C456" s="6" t="s">
        <v>3</v>
      </c>
      <c r="D456" s="6" t="s">
        <v>217</v>
      </c>
      <c r="E456" s="11">
        <v>93050</v>
      </c>
      <c r="F456" s="7">
        <v>43294</v>
      </c>
    </row>
    <row r="457" spans="1:6" ht="15">
      <c r="A457" s="6" t="s">
        <v>628</v>
      </c>
      <c r="B457" s="1" t="s">
        <v>0</v>
      </c>
      <c r="C457" s="6" t="s">
        <v>82</v>
      </c>
      <c r="D457" s="6" t="s">
        <v>217</v>
      </c>
      <c r="E457" s="11">
        <v>115450</v>
      </c>
      <c r="F457" s="7">
        <v>43294</v>
      </c>
    </row>
    <row r="458" spans="1:6" ht="15">
      <c r="A458" s="6" t="s">
        <v>629</v>
      </c>
      <c r="B458" s="1" t="s">
        <v>0</v>
      </c>
      <c r="C458" s="6" t="s">
        <v>3</v>
      </c>
      <c r="D458" s="6" t="s">
        <v>462</v>
      </c>
      <c r="E458" s="11">
        <v>169640</v>
      </c>
      <c r="F458" s="7">
        <v>43294</v>
      </c>
    </row>
    <row r="459" spans="1:6" ht="15">
      <c r="A459" s="6" t="s">
        <v>630</v>
      </c>
      <c r="B459" s="1" t="s">
        <v>0</v>
      </c>
      <c r="C459" s="6" t="s">
        <v>3</v>
      </c>
      <c r="D459" s="6" t="s">
        <v>462</v>
      </c>
      <c r="E459" s="11">
        <v>169640</v>
      </c>
      <c r="F459" s="7">
        <v>43294</v>
      </c>
    </row>
    <row r="460" spans="1:6" ht="15">
      <c r="A460" s="6" t="s">
        <v>631</v>
      </c>
      <c r="B460" s="1" t="s">
        <v>0</v>
      </c>
      <c r="C460" s="6" t="s">
        <v>3</v>
      </c>
      <c r="D460" s="6" t="s">
        <v>217</v>
      </c>
      <c r="E460" s="11">
        <v>93050</v>
      </c>
      <c r="F460" s="7">
        <v>43294</v>
      </c>
    </row>
    <row r="461" spans="1:6" ht="15">
      <c r="A461" s="6" t="s">
        <v>632</v>
      </c>
      <c r="B461" s="1" t="s">
        <v>0</v>
      </c>
      <c r="C461" s="6" t="s">
        <v>3</v>
      </c>
      <c r="D461" s="6" t="s">
        <v>217</v>
      </c>
      <c r="E461" s="11">
        <v>115450</v>
      </c>
      <c r="F461" s="7">
        <v>43294</v>
      </c>
    </row>
    <row r="462" spans="1:6" ht="26.25">
      <c r="A462" s="1" t="s">
        <v>633</v>
      </c>
      <c r="B462" s="1" t="s">
        <v>0</v>
      </c>
      <c r="C462" s="1" t="s">
        <v>5</v>
      </c>
      <c r="D462" s="1" t="s">
        <v>634</v>
      </c>
      <c r="E462" s="11">
        <v>35000</v>
      </c>
      <c r="F462" s="7">
        <v>43297</v>
      </c>
    </row>
    <row r="463" spans="1:6" ht="15">
      <c r="A463" s="1" t="s">
        <v>635</v>
      </c>
      <c r="B463" s="1" t="s">
        <v>0</v>
      </c>
      <c r="C463" s="1" t="s">
        <v>3</v>
      </c>
      <c r="D463" s="1" t="s">
        <v>531</v>
      </c>
      <c r="E463" s="11">
        <v>50500</v>
      </c>
      <c r="F463" s="7">
        <v>43298</v>
      </c>
    </row>
    <row r="464" spans="1:6" ht="15">
      <c r="A464" s="1" t="s">
        <v>636</v>
      </c>
      <c r="B464" s="1" t="s">
        <v>0</v>
      </c>
      <c r="C464" s="1" t="s">
        <v>3</v>
      </c>
      <c r="D464" s="1" t="s">
        <v>320</v>
      </c>
      <c r="E464" s="11">
        <v>179800</v>
      </c>
      <c r="F464" s="7">
        <v>43298</v>
      </c>
    </row>
    <row r="465" spans="1:21" ht="15">
      <c r="A465" s="1" t="s">
        <v>637</v>
      </c>
      <c r="B465" s="1" t="s">
        <v>0</v>
      </c>
      <c r="C465" s="1" t="s">
        <v>3</v>
      </c>
      <c r="D465" s="1" t="s">
        <v>410</v>
      </c>
      <c r="E465" s="11">
        <v>77020</v>
      </c>
      <c r="F465" s="7">
        <v>43299</v>
      </c>
    </row>
    <row r="466" spans="1:21" ht="26.25">
      <c r="A466" s="1" t="s">
        <v>638</v>
      </c>
      <c r="B466" s="1" t="s">
        <v>0</v>
      </c>
      <c r="C466" s="1" t="s">
        <v>639</v>
      </c>
      <c r="D466" s="1" t="s">
        <v>640</v>
      </c>
      <c r="E466" s="11">
        <f>45320*74.4</f>
        <v>3371808.0000000005</v>
      </c>
      <c r="F466" s="7">
        <v>43299</v>
      </c>
    </row>
    <row r="467" spans="1:21" ht="26.25">
      <c r="A467" s="1" t="s">
        <v>641</v>
      </c>
      <c r="B467" s="1" t="s">
        <v>0</v>
      </c>
      <c r="C467" s="1" t="s">
        <v>642</v>
      </c>
      <c r="D467" s="1" t="s">
        <v>643</v>
      </c>
      <c r="E467" s="11">
        <v>65400</v>
      </c>
      <c r="F467" s="7">
        <v>43301</v>
      </c>
    </row>
    <row r="468" spans="1:21" ht="15">
      <c r="A468" s="1" t="s">
        <v>644</v>
      </c>
      <c r="B468" s="1" t="s">
        <v>0</v>
      </c>
      <c r="C468" s="1" t="s">
        <v>3</v>
      </c>
      <c r="D468" s="1" t="s">
        <v>217</v>
      </c>
      <c r="E468" s="11">
        <v>233856</v>
      </c>
      <c r="F468" s="7">
        <v>43301</v>
      </c>
    </row>
    <row r="469" spans="1:21" ht="15">
      <c r="A469" s="1" t="s">
        <v>645</v>
      </c>
      <c r="B469" s="1" t="s">
        <v>0</v>
      </c>
      <c r="C469" s="1" t="s">
        <v>3</v>
      </c>
      <c r="D469" s="1" t="s">
        <v>217</v>
      </c>
      <c r="E469" s="11">
        <v>214804</v>
      </c>
      <c r="F469" s="7">
        <v>43301</v>
      </c>
    </row>
    <row r="470" spans="1:21" ht="51.75">
      <c r="A470" s="1" t="s">
        <v>646</v>
      </c>
      <c r="B470" s="1" t="s">
        <v>0</v>
      </c>
      <c r="C470" s="1" t="s">
        <v>647</v>
      </c>
      <c r="D470" s="1" t="s">
        <v>437</v>
      </c>
      <c r="E470" s="11">
        <v>175998</v>
      </c>
      <c r="F470" s="7">
        <v>43301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">
      <c r="A471" s="1" t="s">
        <v>648</v>
      </c>
      <c r="B471" s="1" t="s">
        <v>0</v>
      </c>
      <c r="C471" s="1" t="s">
        <v>3</v>
      </c>
      <c r="D471" s="1" t="s">
        <v>214</v>
      </c>
      <c r="E471" s="11">
        <v>259500</v>
      </c>
      <c r="F471" s="7">
        <v>43301</v>
      </c>
    </row>
    <row r="472" spans="1:21" ht="15">
      <c r="A472" s="1" t="s">
        <v>649</v>
      </c>
      <c r="B472" s="1" t="s">
        <v>0</v>
      </c>
      <c r="C472" s="1" t="s">
        <v>3</v>
      </c>
      <c r="D472" s="1" t="s">
        <v>214</v>
      </c>
      <c r="E472" s="11">
        <v>245000</v>
      </c>
      <c r="F472" s="7">
        <v>43301</v>
      </c>
    </row>
    <row r="473" spans="1:21" ht="15">
      <c r="A473" s="1" t="s">
        <v>651</v>
      </c>
      <c r="B473" s="1" t="s">
        <v>0</v>
      </c>
      <c r="C473" s="1" t="s">
        <v>3</v>
      </c>
      <c r="D473" s="1" t="s">
        <v>652</v>
      </c>
      <c r="E473" s="11">
        <v>160000</v>
      </c>
      <c r="F473" s="7">
        <v>43304</v>
      </c>
    </row>
    <row r="474" spans="1:21" ht="15">
      <c r="A474" s="1" t="s">
        <v>653</v>
      </c>
      <c r="B474" s="1" t="s">
        <v>0</v>
      </c>
      <c r="C474" s="1" t="s">
        <v>3</v>
      </c>
      <c r="D474" s="1" t="s">
        <v>147</v>
      </c>
      <c r="E474" s="11">
        <v>107200</v>
      </c>
      <c r="F474" s="7">
        <v>43306</v>
      </c>
    </row>
    <row r="475" spans="1:21" ht="15">
      <c r="A475" s="1" t="s">
        <v>654</v>
      </c>
      <c r="B475" s="1" t="s">
        <v>0</v>
      </c>
      <c r="C475" s="1" t="s">
        <v>1</v>
      </c>
      <c r="D475" s="1" t="s">
        <v>85</v>
      </c>
      <c r="E475" s="11">
        <v>285600</v>
      </c>
      <c r="F475" s="7">
        <v>43306</v>
      </c>
    </row>
    <row r="476" spans="1:21" ht="15">
      <c r="A476" s="6" t="s">
        <v>655</v>
      </c>
      <c r="B476" s="1" t="s">
        <v>0</v>
      </c>
      <c r="C476" s="1" t="s">
        <v>3</v>
      </c>
      <c r="D476" s="1" t="s">
        <v>222</v>
      </c>
      <c r="E476" s="11">
        <v>108600</v>
      </c>
      <c r="F476" s="7">
        <v>43306</v>
      </c>
    </row>
    <row r="477" spans="1:21" ht="15">
      <c r="A477" s="6" t="s">
        <v>656</v>
      </c>
      <c r="B477" s="1" t="s">
        <v>0</v>
      </c>
      <c r="C477" s="1" t="s">
        <v>3</v>
      </c>
      <c r="D477" s="1" t="s">
        <v>222</v>
      </c>
      <c r="E477" s="11">
        <v>171500</v>
      </c>
      <c r="F477" s="7">
        <v>43306</v>
      </c>
    </row>
    <row r="478" spans="1:21" ht="15">
      <c r="A478" s="6" t="s">
        <v>657</v>
      </c>
      <c r="B478" s="1" t="s">
        <v>0</v>
      </c>
      <c r="C478" s="1" t="s">
        <v>3</v>
      </c>
      <c r="D478" s="1" t="s">
        <v>222</v>
      </c>
      <c r="E478" s="11">
        <v>205850</v>
      </c>
      <c r="F478" s="7">
        <v>43306</v>
      </c>
    </row>
    <row r="479" spans="1:21" ht="15">
      <c r="A479" s="6" t="s">
        <v>658</v>
      </c>
      <c r="B479" s="1" t="s">
        <v>0</v>
      </c>
      <c r="C479" s="1" t="s">
        <v>3</v>
      </c>
      <c r="D479" s="1" t="s">
        <v>222</v>
      </c>
      <c r="E479" s="11">
        <v>174400</v>
      </c>
      <c r="F479" s="7">
        <v>43306</v>
      </c>
    </row>
    <row r="480" spans="1:21" ht="15">
      <c r="A480" s="6" t="s">
        <v>659</v>
      </c>
      <c r="B480" s="1" t="s">
        <v>0</v>
      </c>
      <c r="C480" s="1" t="s">
        <v>3</v>
      </c>
      <c r="D480" s="1" t="s">
        <v>222</v>
      </c>
      <c r="E480" s="11">
        <v>186600</v>
      </c>
      <c r="F480" s="7">
        <v>43306</v>
      </c>
    </row>
    <row r="481" spans="1:6" ht="15">
      <c r="A481" s="6" t="s">
        <v>660</v>
      </c>
      <c r="B481" s="1" t="s">
        <v>0</v>
      </c>
      <c r="C481" s="1" t="s">
        <v>3</v>
      </c>
      <c r="D481" s="1" t="s">
        <v>222</v>
      </c>
      <c r="E481" s="11">
        <v>148700</v>
      </c>
      <c r="F481" s="7">
        <v>43306</v>
      </c>
    </row>
    <row r="482" spans="1:6" ht="15">
      <c r="A482" s="6" t="s">
        <v>661</v>
      </c>
      <c r="B482" s="1" t="s">
        <v>0</v>
      </c>
      <c r="C482" s="1" t="s">
        <v>3</v>
      </c>
      <c r="D482" s="1" t="s">
        <v>222</v>
      </c>
      <c r="E482" s="11">
        <v>175100</v>
      </c>
      <c r="F482" s="7">
        <v>43306</v>
      </c>
    </row>
    <row r="483" spans="1:6" ht="15">
      <c r="A483" s="6" t="s">
        <v>662</v>
      </c>
      <c r="B483" s="1" t="s">
        <v>0</v>
      </c>
      <c r="C483" s="1" t="s">
        <v>3</v>
      </c>
      <c r="D483" s="1" t="s">
        <v>222</v>
      </c>
      <c r="E483" s="11">
        <v>179800</v>
      </c>
      <c r="F483" s="7">
        <v>43306</v>
      </c>
    </row>
    <row r="484" spans="1:6" ht="15">
      <c r="A484" s="6" t="s">
        <v>663</v>
      </c>
      <c r="B484" s="1" t="s">
        <v>0</v>
      </c>
      <c r="C484" s="1" t="s">
        <v>3</v>
      </c>
      <c r="D484" s="1" t="s">
        <v>222</v>
      </c>
      <c r="E484" s="11">
        <v>183700</v>
      </c>
      <c r="F484" s="7">
        <v>43306</v>
      </c>
    </row>
    <row r="485" spans="1:6" ht="15">
      <c r="A485" s="6" t="s">
        <v>623</v>
      </c>
      <c r="B485" s="1" t="s">
        <v>0</v>
      </c>
      <c r="C485" s="1" t="s">
        <v>3</v>
      </c>
      <c r="D485" s="1" t="s">
        <v>222</v>
      </c>
      <c r="E485" s="11">
        <v>92600</v>
      </c>
      <c r="F485" s="7">
        <v>43306</v>
      </c>
    </row>
    <row r="486" spans="1:6" ht="15">
      <c r="A486" s="6" t="s">
        <v>664</v>
      </c>
      <c r="B486" s="1" t="s">
        <v>0</v>
      </c>
      <c r="C486" s="1" t="s">
        <v>3</v>
      </c>
      <c r="D486" s="1" t="s">
        <v>222</v>
      </c>
      <c r="E486" s="11">
        <v>193650</v>
      </c>
      <c r="F486" s="7">
        <v>43306</v>
      </c>
    </row>
    <row r="487" spans="1:6" ht="15">
      <c r="A487" s="6" t="s">
        <v>665</v>
      </c>
      <c r="B487" s="1" t="s">
        <v>0</v>
      </c>
      <c r="C487" s="1" t="s">
        <v>3</v>
      </c>
      <c r="D487" s="1" t="s">
        <v>222</v>
      </c>
      <c r="E487" s="11">
        <v>186450</v>
      </c>
      <c r="F487" s="7">
        <v>43306</v>
      </c>
    </row>
    <row r="488" spans="1:6" ht="26.25">
      <c r="A488" s="1" t="s">
        <v>666</v>
      </c>
      <c r="B488" s="1" t="s">
        <v>0</v>
      </c>
      <c r="C488" s="1" t="s">
        <v>667</v>
      </c>
      <c r="D488" s="1" t="s">
        <v>4</v>
      </c>
      <c r="E488" s="11">
        <v>30000</v>
      </c>
      <c r="F488" s="7">
        <v>43307</v>
      </c>
    </row>
    <row r="489" spans="1:6" ht="15">
      <c r="A489" s="1" t="s">
        <v>668</v>
      </c>
      <c r="B489" s="1" t="s">
        <v>0</v>
      </c>
      <c r="C489" s="1" t="s">
        <v>3</v>
      </c>
      <c r="D489" s="1" t="s">
        <v>669</v>
      </c>
      <c r="E489" s="11">
        <v>40000</v>
      </c>
      <c r="F489" s="7">
        <v>43308</v>
      </c>
    </row>
    <row r="490" spans="1:6" ht="15">
      <c r="A490" s="6" t="s">
        <v>670</v>
      </c>
      <c r="B490" s="1" t="s">
        <v>0</v>
      </c>
      <c r="C490" s="1" t="s">
        <v>3</v>
      </c>
      <c r="D490" s="1" t="s">
        <v>147</v>
      </c>
      <c r="E490" s="11">
        <v>99100</v>
      </c>
      <c r="F490" s="7">
        <v>43308</v>
      </c>
    </row>
    <row r="491" spans="1:6" ht="15">
      <c r="A491" s="6" t="s">
        <v>671</v>
      </c>
      <c r="B491" s="1" t="s">
        <v>0</v>
      </c>
      <c r="C491" s="1" t="s">
        <v>3</v>
      </c>
      <c r="D491" s="1" t="s">
        <v>147</v>
      </c>
      <c r="E491" s="11">
        <v>86000</v>
      </c>
      <c r="F491" s="7">
        <v>43308</v>
      </c>
    </row>
    <row r="492" spans="1:6" ht="15">
      <c r="A492" s="6" t="s">
        <v>672</v>
      </c>
      <c r="B492" s="1" t="s">
        <v>0</v>
      </c>
      <c r="C492" s="1" t="s">
        <v>3</v>
      </c>
      <c r="D492" s="1" t="s">
        <v>147</v>
      </c>
      <c r="E492" s="11">
        <v>89000</v>
      </c>
      <c r="F492" s="7">
        <v>43308</v>
      </c>
    </row>
    <row r="493" spans="1:6" ht="15">
      <c r="A493" s="6" t="s">
        <v>673</v>
      </c>
      <c r="B493" s="1" t="s">
        <v>0</v>
      </c>
      <c r="C493" s="1" t="s">
        <v>3</v>
      </c>
      <c r="D493" s="1" t="s">
        <v>147</v>
      </c>
      <c r="E493" s="11">
        <v>92300</v>
      </c>
      <c r="F493" s="7">
        <v>43308</v>
      </c>
    </row>
    <row r="494" spans="1:6" ht="15">
      <c r="A494" s="6" t="s">
        <v>674</v>
      </c>
      <c r="B494" s="1" t="s">
        <v>0</v>
      </c>
      <c r="C494" s="1" t="s">
        <v>3</v>
      </c>
      <c r="D494" s="1" t="s">
        <v>147</v>
      </c>
      <c r="E494" s="11">
        <v>115300</v>
      </c>
      <c r="F494" s="7">
        <v>43308</v>
      </c>
    </row>
    <row r="495" spans="1:6" ht="15">
      <c r="A495" s="6" t="s">
        <v>675</v>
      </c>
      <c r="B495" s="1" t="s">
        <v>0</v>
      </c>
      <c r="C495" s="1" t="s">
        <v>3</v>
      </c>
      <c r="D495" s="1" t="s">
        <v>147</v>
      </c>
      <c r="E495" s="11">
        <v>67550</v>
      </c>
      <c r="F495" s="7">
        <v>43308</v>
      </c>
    </row>
    <row r="496" spans="1:6" ht="15">
      <c r="A496" s="6" t="s">
        <v>676</v>
      </c>
      <c r="B496" s="1" t="s">
        <v>0</v>
      </c>
      <c r="C496" s="1" t="s">
        <v>3</v>
      </c>
      <c r="D496" s="1" t="s">
        <v>147</v>
      </c>
      <c r="E496" s="11">
        <v>67550</v>
      </c>
      <c r="F496" s="7">
        <v>43308</v>
      </c>
    </row>
    <row r="497" spans="1:6" ht="15">
      <c r="A497" s="6" t="s">
        <v>677</v>
      </c>
      <c r="B497" s="1" t="s">
        <v>0</v>
      </c>
      <c r="C497" s="1" t="s">
        <v>3</v>
      </c>
      <c r="D497" s="1" t="s">
        <v>147</v>
      </c>
      <c r="E497" s="11">
        <v>94400</v>
      </c>
      <c r="F497" s="7">
        <v>43308</v>
      </c>
    </row>
    <row r="498" spans="1:6" ht="15">
      <c r="A498" s="6" t="s">
        <v>678</v>
      </c>
      <c r="B498" s="1" t="s">
        <v>0</v>
      </c>
      <c r="C498" s="1" t="s">
        <v>3</v>
      </c>
      <c r="D498" s="1" t="s">
        <v>147</v>
      </c>
      <c r="E498" s="11">
        <v>105000</v>
      </c>
      <c r="F498" s="7">
        <v>43308</v>
      </c>
    </row>
    <row r="499" spans="1:6" ht="15">
      <c r="A499" s="6" t="s">
        <v>679</v>
      </c>
      <c r="B499" s="1" t="s">
        <v>0</v>
      </c>
      <c r="C499" s="1" t="s">
        <v>3</v>
      </c>
      <c r="D499" s="1" t="s">
        <v>147</v>
      </c>
      <c r="E499" s="11">
        <v>66400</v>
      </c>
      <c r="F499" s="7">
        <v>43308</v>
      </c>
    </row>
    <row r="500" spans="1:6" ht="15">
      <c r="A500" s="6" t="s">
        <v>680</v>
      </c>
      <c r="B500" s="1" t="s">
        <v>0</v>
      </c>
      <c r="C500" s="1" t="s">
        <v>3</v>
      </c>
      <c r="D500" s="1" t="s">
        <v>147</v>
      </c>
      <c r="E500" s="11">
        <v>98200</v>
      </c>
      <c r="F500" s="7">
        <v>43308</v>
      </c>
    </row>
    <row r="501" spans="1:6" ht="15">
      <c r="A501" s="6" t="s">
        <v>681</v>
      </c>
      <c r="B501" s="1" t="s">
        <v>0</v>
      </c>
      <c r="C501" s="1" t="s">
        <v>3</v>
      </c>
      <c r="D501" s="1" t="s">
        <v>147</v>
      </c>
      <c r="E501" s="11">
        <v>124100</v>
      </c>
      <c r="F501" s="7">
        <v>43308</v>
      </c>
    </row>
    <row r="502" spans="1:6" ht="15">
      <c r="A502" s="6" t="s">
        <v>682</v>
      </c>
      <c r="B502" s="1" t="s">
        <v>0</v>
      </c>
      <c r="C502" s="1" t="s">
        <v>3</v>
      </c>
      <c r="D502" s="1" t="s">
        <v>147</v>
      </c>
      <c r="E502" s="11">
        <v>103300</v>
      </c>
      <c r="F502" s="7">
        <v>43308</v>
      </c>
    </row>
    <row r="503" spans="1:6" ht="15">
      <c r="A503" s="6" t="s">
        <v>683</v>
      </c>
      <c r="B503" s="1" t="s">
        <v>0</v>
      </c>
      <c r="C503" s="1" t="s">
        <v>3</v>
      </c>
      <c r="D503" s="1" t="s">
        <v>147</v>
      </c>
      <c r="E503" s="11">
        <v>97000</v>
      </c>
      <c r="F503" s="7">
        <v>43308</v>
      </c>
    </row>
    <row r="504" spans="1:6" ht="15">
      <c r="A504" s="6" t="s">
        <v>686</v>
      </c>
      <c r="B504" s="1" t="s">
        <v>0</v>
      </c>
      <c r="C504" s="1" t="s">
        <v>3</v>
      </c>
      <c r="D504" s="1" t="s">
        <v>147</v>
      </c>
      <c r="E504" s="11">
        <v>74200</v>
      </c>
      <c r="F504" s="7">
        <v>43308</v>
      </c>
    </row>
    <row r="505" spans="1:6" ht="15">
      <c r="A505" s="6" t="s">
        <v>687</v>
      </c>
      <c r="B505" s="1" t="s">
        <v>0</v>
      </c>
      <c r="C505" s="1" t="s">
        <v>3</v>
      </c>
      <c r="D505" s="1" t="s">
        <v>147</v>
      </c>
      <c r="E505" s="11">
        <v>100600</v>
      </c>
      <c r="F505" s="7">
        <v>43308</v>
      </c>
    </row>
    <row r="506" spans="1:6" ht="15">
      <c r="A506" s="6" t="s">
        <v>688</v>
      </c>
      <c r="B506" s="1" t="s">
        <v>0</v>
      </c>
      <c r="C506" s="1" t="s">
        <v>3</v>
      </c>
      <c r="D506" s="1" t="s">
        <v>147</v>
      </c>
      <c r="E506" s="11">
        <v>106000</v>
      </c>
      <c r="F506" s="7">
        <v>43308</v>
      </c>
    </row>
    <row r="507" spans="1:6" ht="15">
      <c r="A507" s="6" t="s">
        <v>689</v>
      </c>
      <c r="B507" s="1" t="s">
        <v>0</v>
      </c>
      <c r="C507" s="1" t="s">
        <v>3</v>
      </c>
      <c r="D507" s="1" t="s">
        <v>147</v>
      </c>
      <c r="E507" s="11">
        <v>95000</v>
      </c>
      <c r="F507" s="7">
        <v>43308</v>
      </c>
    </row>
    <row r="508" spans="1:6" ht="15">
      <c r="A508" s="6" t="s">
        <v>690</v>
      </c>
      <c r="B508" s="1" t="s">
        <v>0</v>
      </c>
      <c r="C508" s="1" t="s">
        <v>3</v>
      </c>
      <c r="D508" s="1" t="s">
        <v>147</v>
      </c>
      <c r="E508" s="11">
        <v>103300</v>
      </c>
      <c r="F508" s="7">
        <v>43308</v>
      </c>
    </row>
    <row r="509" spans="1:6" ht="15">
      <c r="A509" s="6" t="s">
        <v>691</v>
      </c>
      <c r="B509" s="1" t="s">
        <v>0</v>
      </c>
      <c r="C509" s="1" t="s">
        <v>3</v>
      </c>
      <c r="D509" s="1" t="s">
        <v>147</v>
      </c>
      <c r="E509" s="11">
        <v>102150</v>
      </c>
      <c r="F509" s="7">
        <v>43308</v>
      </c>
    </row>
    <row r="510" spans="1:6" ht="15">
      <c r="A510" s="1" t="s">
        <v>692</v>
      </c>
      <c r="B510" s="1" t="s">
        <v>0</v>
      </c>
      <c r="C510" s="1" t="s">
        <v>3</v>
      </c>
      <c r="D510" s="1" t="s">
        <v>693</v>
      </c>
      <c r="E510" s="11">
        <v>36650</v>
      </c>
      <c r="F510" s="7">
        <v>43311</v>
      </c>
    </row>
    <row r="511" spans="1:6" ht="15">
      <c r="A511" s="1" t="s">
        <v>694</v>
      </c>
      <c r="B511" s="1" t="s">
        <v>0</v>
      </c>
      <c r="C511" s="1" t="s">
        <v>3</v>
      </c>
      <c r="D511" s="1" t="s">
        <v>46</v>
      </c>
      <c r="E511" s="11">
        <v>170374</v>
      </c>
      <c r="F511" s="7">
        <v>43311</v>
      </c>
    </row>
    <row r="512" spans="1:6" ht="15">
      <c r="A512" s="1" t="s">
        <v>695</v>
      </c>
      <c r="B512" s="1" t="s">
        <v>0</v>
      </c>
      <c r="C512" s="1" t="s">
        <v>3</v>
      </c>
      <c r="D512" s="1" t="s">
        <v>696</v>
      </c>
      <c r="E512" s="11">
        <v>98000</v>
      </c>
      <c r="F512" s="7">
        <v>43311</v>
      </c>
    </row>
    <row r="513" spans="1:6" ht="15">
      <c r="A513" s="1" t="s">
        <v>697</v>
      </c>
      <c r="B513" s="1" t="s">
        <v>0</v>
      </c>
      <c r="C513" s="1" t="s">
        <v>3</v>
      </c>
      <c r="D513" s="1" t="s">
        <v>698</v>
      </c>
      <c r="E513" s="11">
        <v>80150</v>
      </c>
      <c r="F513" s="7">
        <v>43311</v>
      </c>
    </row>
    <row r="514" spans="1:6" ht="15">
      <c r="A514" s="1" t="s">
        <v>699</v>
      </c>
      <c r="B514" s="1" t="s">
        <v>0</v>
      </c>
      <c r="C514" s="1" t="s">
        <v>3</v>
      </c>
      <c r="D514" s="1" t="s">
        <v>700</v>
      </c>
      <c r="E514" s="11">
        <v>85000</v>
      </c>
      <c r="F514" s="7">
        <v>43312</v>
      </c>
    </row>
    <row r="515" spans="1:6" ht="15">
      <c r="A515" s="1" t="s">
        <v>701</v>
      </c>
      <c r="B515" s="1" t="s">
        <v>0</v>
      </c>
      <c r="C515" s="1" t="s">
        <v>76</v>
      </c>
      <c r="D515" s="1" t="s">
        <v>702</v>
      </c>
      <c r="E515" s="11">
        <v>30000</v>
      </c>
      <c r="F515" s="7">
        <v>43312</v>
      </c>
    </row>
    <row r="516" spans="1:6" ht="15">
      <c r="A516" s="1" t="s">
        <v>703</v>
      </c>
      <c r="B516" s="1" t="s">
        <v>0</v>
      </c>
      <c r="C516" s="1" t="s">
        <v>3</v>
      </c>
      <c r="D516" s="1" t="s">
        <v>700</v>
      </c>
      <c r="E516" s="11">
        <v>32000</v>
      </c>
      <c r="F516" s="7">
        <v>43314</v>
      </c>
    </row>
    <row r="517" spans="1:6" ht="15">
      <c r="A517" s="1" t="s">
        <v>704</v>
      </c>
      <c r="B517" s="1" t="s">
        <v>0</v>
      </c>
      <c r="C517" s="1" t="s">
        <v>3</v>
      </c>
      <c r="D517" s="1" t="s">
        <v>263</v>
      </c>
      <c r="E517" s="11">
        <v>77880</v>
      </c>
      <c r="F517" s="7">
        <v>43314</v>
      </c>
    </row>
    <row r="518" spans="1:6" ht="15">
      <c r="A518" s="1" t="s">
        <v>705</v>
      </c>
      <c r="B518" s="1" t="s">
        <v>0</v>
      </c>
      <c r="C518" s="1" t="s">
        <v>3</v>
      </c>
      <c r="D518" s="1" t="s">
        <v>706</v>
      </c>
      <c r="E518" s="11">
        <v>20000</v>
      </c>
      <c r="F518" s="7">
        <v>43314</v>
      </c>
    </row>
    <row r="519" spans="1:6" ht="15">
      <c r="A519" s="1" t="s">
        <v>707</v>
      </c>
      <c r="B519" s="1" t="s">
        <v>0</v>
      </c>
      <c r="C519" s="1" t="s">
        <v>3</v>
      </c>
      <c r="D519" s="1" t="s">
        <v>475</v>
      </c>
      <c r="E519" s="11">
        <v>32000</v>
      </c>
      <c r="F519" s="7">
        <v>43319</v>
      </c>
    </row>
    <row r="520" spans="1:6" ht="15">
      <c r="A520" s="1" t="s">
        <v>709</v>
      </c>
      <c r="B520" s="1" t="s">
        <v>0</v>
      </c>
      <c r="C520" s="1" t="s">
        <v>3</v>
      </c>
      <c r="D520" s="1" t="s">
        <v>475</v>
      </c>
      <c r="E520" s="11">
        <v>52500</v>
      </c>
      <c r="F520" s="7">
        <v>43319</v>
      </c>
    </row>
    <row r="521" spans="1:6" ht="15">
      <c r="A521" s="1" t="s">
        <v>710</v>
      </c>
      <c r="B521" s="1" t="s">
        <v>0</v>
      </c>
      <c r="C521" s="1" t="s">
        <v>3</v>
      </c>
      <c r="D521" s="1" t="s">
        <v>475</v>
      </c>
      <c r="E521" s="11">
        <v>35000</v>
      </c>
      <c r="F521" s="7">
        <v>43319</v>
      </c>
    </row>
    <row r="522" spans="1:6" ht="15">
      <c r="A522" s="1" t="s">
        <v>711</v>
      </c>
      <c r="B522" s="1" t="s">
        <v>0</v>
      </c>
      <c r="C522" s="1" t="s">
        <v>3</v>
      </c>
      <c r="D522" s="1" t="s">
        <v>6</v>
      </c>
      <c r="E522" s="11">
        <v>37500</v>
      </c>
      <c r="F522" s="7">
        <v>43319</v>
      </c>
    </row>
    <row r="523" spans="1:6" ht="13.5" customHeight="1">
      <c r="A523" s="4" t="s">
        <v>2</v>
      </c>
      <c r="B523" s="1" t="s">
        <v>0</v>
      </c>
      <c r="C523" s="1" t="s">
        <v>3</v>
      </c>
      <c r="D523" s="1" t="s">
        <v>4</v>
      </c>
      <c r="E523" s="11">
        <v>17000</v>
      </c>
      <c r="F523" s="7">
        <v>43319</v>
      </c>
    </row>
    <row r="524" spans="1:6" ht="15">
      <c r="A524" s="1" t="s">
        <v>712</v>
      </c>
      <c r="B524" s="1" t="s">
        <v>0</v>
      </c>
      <c r="C524" s="1" t="s">
        <v>3</v>
      </c>
      <c r="D524" s="1" t="s">
        <v>713</v>
      </c>
      <c r="E524" s="11">
        <v>85000</v>
      </c>
      <c r="F524" s="7">
        <v>43325</v>
      </c>
    </row>
    <row r="525" spans="1:6" ht="15">
      <c r="A525" s="1" t="s">
        <v>714</v>
      </c>
      <c r="B525" s="1" t="s">
        <v>0</v>
      </c>
      <c r="C525" s="1" t="s">
        <v>3</v>
      </c>
      <c r="D525" s="1" t="s">
        <v>147</v>
      </c>
      <c r="E525" s="11">
        <v>66400</v>
      </c>
      <c r="F525" s="7">
        <v>43325</v>
      </c>
    </row>
    <row r="526" spans="1:6" ht="15">
      <c r="A526" s="6" t="s">
        <v>715</v>
      </c>
      <c r="B526" s="1" t="s">
        <v>0</v>
      </c>
      <c r="C526" s="1" t="s">
        <v>3</v>
      </c>
      <c r="D526" s="1" t="s">
        <v>147</v>
      </c>
      <c r="E526" s="11">
        <v>96000</v>
      </c>
      <c r="F526" s="7">
        <v>43325</v>
      </c>
    </row>
    <row r="527" spans="1:6" ht="15">
      <c r="A527" s="6" t="s">
        <v>717</v>
      </c>
      <c r="B527" s="1" t="s">
        <v>0</v>
      </c>
      <c r="C527" s="1" t="s">
        <v>3</v>
      </c>
      <c r="D527" s="1" t="s">
        <v>147</v>
      </c>
      <c r="E527" s="11">
        <v>64300</v>
      </c>
      <c r="F527" s="7">
        <v>43325</v>
      </c>
    </row>
    <row r="528" spans="1:6" ht="15">
      <c r="A528" s="6" t="s">
        <v>718</v>
      </c>
      <c r="B528" s="1" t="s">
        <v>0</v>
      </c>
      <c r="C528" s="1" t="s">
        <v>3</v>
      </c>
      <c r="D528" s="1" t="s">
        <v>147</v>
      </c>
      <c r="E528" s="11">
        <v>95300</v>
      </c>
      <c r="F528" s="7">
        <v>43325</v>
      </c>
    </row>
    <row r="529" spans="1:6" ht="15">
      <c r="A529" s="1" t="s">
        <v>719</v>
      </c>
      <c r="B529" s="1" t="s">
        <v>0</v>
      </c>
      <c r="C529" s="1" t="s">
        <v>3</v>
      </c>
      <c r="D529" s="1" t="s">
        <v>261</v>
      </c>
      <c r="E529" s="11">
        <f>42300+13520</f>
        <v>55820</v>
      </c>
      <c r="F529" s="7">
        <v>43325</v>
      </c>
    </row>
    <row r="530" spans="1:6" ht="15">
      <c r="A530" s="6" t="s">
        <v>720</v>
      </c>
      <c r="B530" s="1" t="s">
        <v>0</v>
      </c>
      <c r="C530" s="1" t="s">
        <v>3</v>
      </c>
      <c r="D530" s="1" t="s">
        <v>222</v>
      </c>
      <c r="E530" s="11">
        <v>213100</v>
      </c>
      <c r="F530" s="7">
        <v>43325</v>
      </c>
    </row>
    <row r="531" spans="1:6" ht="15">
      <c r="A531" s="6" t="s">
        <v>722</v>
      </c>
      <c r="B531" s="1" t="s">
        <v>0</v>
      </c>
      <c r="C531" s="1" t="s">
        <v>3</v>
      </c>
      <c r="D531" s="1" t="s">
        <v>222</v>
      </c>
      <c r="E531" s="11">
        <v>174000</v>
      </c>
      <c r="F531" s="7">
        <v>43325</v>
      </c>
    </row>
    <row r="532" spans="1:6" ht="15">
      <c r="A532" s="6" t="s">
        <v>723</v>
      </c>
      <c r="B532" s="1" t="s">
        <v>0</v>
      </c>
      <c r="C532" s="1" t="s">
        <v>3</v>
      </c>
      <c r="D532" s="1" t="s">
        <v>222</v>
      </c>
      <c r="E532" s="11">
        <v>170600</v>
      </c>
      <c r="F532" s="7">
        <v>43325</v>
      </c>
    </row>
    <row r="533" spans="1:6" ht="15">
      <c r="A533" s="6" t="s">
        <v>724</v>
      </c>
      <c r="B533" s="1" t="s">
        <v>0</v>
      </c>
      <c r="C533" s="1" t="s">
        <v>3</v>
      </c>
      <c r="D533" s="1" t="s">
        <v>222</v>
      </c>
      <c r="E533" s="11">
        <v>164900</v>
      </c>
      <c r="F533" s="7">
        <v>43325</v>
      </c>
    </row>
    <row r="534" spans="1:6" ht="15">
      <c r="A534" s="6" t="s">
        <v>729</v>
      </c>
      <c r="B534" s="1" t="s">
        <v>0</v>
      </c>
      <c r="C534" s="1" t="s">
        <v>3</v>
      </c>
      <c r="D534" s="1" t="s">
        <v>222</v>
      </c>
      <c r="E534" s="11">
        <v>142600</v>
      </c>
      <c r="F534" s="7">
        <v>43325</v>
      </c>
    </row>
    <row r="535" spans="1:6" ht="15">
      <c r="A535" s="6" t="s">
        <v>730</v>
      </c>
      <c r="B535" s="1" t="s">
        <v>0</v>
      </c>
      <c r="C535" s="1" t="s">
        <v>3</v>
      </c>
      <c r="D535" s="1" t="s">
        <v>24</v>
      </c>
      <c r="E535" s="11">
        <v>181890</v>
      </c>
      <c r="F535" s="7">
        <v>43325</v>
      </c>
    </row>
    <row r="536" spans="1:6" ht="15">
      <c r="A536" s="6" t="s">
        <v>731</v>
      </c>
      <c r="B536" s="1" t="s">
        <v>0</v>
      </c>
      <c r="C536" s="1" t="s">
        <v>3</v>
      </c>
      <c r="D536" s="1" t="s">
        <v>24</v>
      </c>
      <c r="E536" s="11">
        <v>201690</v>
      </c>
      <c r="F536" s="7">
        <v>43325</v>
      </c>
    </row>
    <row r="537" spans="1:6" ht="15">
      <c r="A537" s="1" t="s">
        <v>732</v>
      </c>
      <c r="B537" s="1" t="s">
        <v>0</v>
      </c>
      <c r="C537" s="1" t="s">
        <v>3</v>
      </c>
      <c r="D537" s="1" t="s">
        <v>700</v>
      </c>
      <c r="E537" s="11">
        <v>32000</v>
      </c>
      <c r="F537" s="7">
        <v>43326</v>
      </c>
    </row>
    <row r="538" spans="1:6" ht="15">
      <c r="A538" s="6" t="s">
        <v>733</v>
      </c>
      <c r="B538" s="1" t="s">
        <v>0</v>
      </c>
      <c r="C538" s="1" t="s">
        <v>3</v>
      </c>
      <c r="D538" s="1" t="s">
        <v>147</v>
      </c>
      <c r="E538" s="11">
        <v>115300</v>
      </c>
      <c r="F538" s="7">
        <v>43326</v>
      </c>
    </row>
    <row r="539" spans="1:6" ht="15">
      <c r="A539" s="6" t="s">
        <v>734</v>
      </c>
      <c r="B539" s="1" t="s">
        <v>0</v>
      </c>
      <c r="C539" s="1" t="s">
        <v>3</v>
      </c>
      <c r="D539" s="1" t="s">
        <v>147</v>
      </c>
      <c r="E539" s="11">
        <v>133900</v>
      </c>
      <c r="F539" s="7">
        <v>43326</v>
      </c>
    </row>
    <row r="540" spans="1:6" ht="15">
      <c r="A540" s="6" t="s">
        <v>735</v>
      </c>
      <c r="B540" s="1" t="s">
        <v>0</v>
      </c>
      <c r="C540" s="1" t="s">
        <v>3</v>
      </c>
      <c r="D540" s="1" t="s">
        <v>147</v>
      </c>
      <c r="E540" s="11">
        <v>92100</v>
      </c>
      <c r="F540" s="7">
        <v>43326</v>
      </c>
    </row>
    <row r="541" spans="1:6" ht="15">
      <c r="A541" s="6" t="s">
        <v>736</v>
      </c>
      <c r="B541" s="1" t="s">
        <v>0</v>
      </c>
      <c r="C541" s="1" t="s">
        <v>3</v>
      </c>
      <c r="D541" s="1" t="s">
        <v>147</v>
      </c>
      <c r="E541" s="11">
        <v>91000</v>
      </c>
      <c r="F541" s="7">
        <v>43326</v>
      </c>
    </row>
    <row r="542" spans="1:6" ht="15">
      <c r="A542" s="6" t="s">
        <v>737</v>
      </c>
      <c r="B542" s="1" t="s">
        <v>0</v>
      </c>
      <c r="C542" s="1" t="s">
        <v>3</v>
      </c>
      <c r="D542" s="1" t="s">
        <v>147</v>
      </c>
      <c r="E542" s="11">
        <v>102500</v>
      </c>
      <c r="F542" s="7">
        <v>43326</v>
      </c>
    </row>
    <row r="543" spans="1:6" ht="15">
      <c r="A543" s="6" t="s">
        <v>738</v>
      </c>
      <c r="B543" s="1" t="s">
        <v>0</v>
      </c>
      <c r="C543" s="1" t="s">
        <v>3</v>
      </c>
      <c r="D543" s="1" t="s">
        <v>147</v>
      </c>
      <c r="E543" s="11">
        <v>97600</v>
      </c>
      <c r="F543" s="7">
        <v>43326</v>
      </c>
    </row>
    <row r="544" spans="1:6" ht="15">
      <c r="A544" s="6" t="s">
        <v>739</v>
      </c>
      <c r="B544" s="1" t="s">
        <v>0</v>
      </c>
      <c r="C544" s="1" t="s">
        <v>3</v>
      </c>
      <c r="D544" s="1" t="s">
        <v>147</v>
      </c>
      <c r="E544" s="11">
        <v>79400</v>
      </c>
      <c r="F544" s="7">
        <v>43326</v>
      </c>
    </row>
    <row r="545" spans="1:6" ht="15">
      <c r="A545" s="6" t="s">
        <v>740</v>
      </c>
      <c r="B545" s="1" t="s">
        <v>0</v>
      </c>
      <c r="C545" s="1" t="s">
        <v>3</v>
      </c>
      <c r="D545" s="1" t="s">
        <v>147</v>
      </c>
      <c r="E545" s="11">
        <v>67750</v>
      </c>
      <c r="F545" s="7">
        <v>43326</v>
      </c>
    </row>
    <row r="546" spans="1:6" ht="15">
      <c r="A546" s="6" t="s">
        <v>741</v>
      </c>
      <c r="B546" s="1" t="s">
        <v>0</v>
      </c>
      <c r="C546" s="1" t="s">
        <v>3</v>
      </c>
      <c r="D546" s="1" t="s">
        <v>147</v>
      </c>
      <c r="E546" s="11">
        <v>94600</v>
      </c>
      <c r="F546" s="7">
        <v>43326</v>
      </c>
    </row>
    <row r="547" spans="1:6" ht="15">
      <c r="A547" s="6" t="s">
        <v>742</v>
      </c>
      <c r="B547" s="1" t="s">
        <v>0</v>
      </c>
      <c r="C547" s="1" t="s">
        <v>3</v>
      </c>
      <c r="D547" s="1" t="s">
        <v>147</v>
      </c>
      <c r="E547" s="11">
        <v>107100</v>
      </c>
      <c r="F547" s="7">
        <v>43326</v>
      </c>
    </row>
    <row r="548" spans="1:6" ht="15">
      <c r="A548" s="1" t="s">
        <v>744</v>
      </c>
      <c r="B548" s="1" t="s">
        <v>0</v>
      </c>
      <c r="C548" s="1" t="s">
        <v>3</v>
      </c>
      <c r="D548" s="1" t="s">
        <v>533</v>
      </c>
      <c r="E548" s="11">
        <v>74570</v>
      </c>
      <c r="F548" s="7"/>
    </row>
    <row r="549" spans="1:6" ht="15">
      <c r="A549" s="1" t="s">
        <v>745</v>
      </c>
      <c r="B549" s="1" t="s">
        <v>0</v>
      </c>
      <c r="C549" s="1" t="s">
        <v>3</v>
      </c>
      <c r="D549" s="1" t="s">
        <v>533</v>
      </c>
      <c r="E549" s="11">
        <v>102155</v>
      </c>
      <c r="F549" s="7"/>
    </row>
    <row r="550" spans="1:6" ht="15">
      <c r="A550" s="1" t="s">
        <v>746</v>
      </c>
      <c r="B550" s="1" t="s">
        <v>0</v>
      </c>
      <c r="C550" s="1" t="s">
        <v>3</v>
      </c>
      <c r="D550" s="1" t="s">
        <v>531</v>
      </c>
      <c r="E550" s="11">
        <v>86150</v>
      </c>
      <c r="F550" s="7"/>
    </row>
    <row r="551" spans="1:6" ht="15">
      <c r="A551" s="1" t="s">
        <v>747</v>
      </c>
      <c r="B551" s="1" t="s">
        <v>0</v>
      </c>
      <c r="C551" s="1" t="s">
        <v>3</v>
      </c>
      <c r="D551" s="1" t="s">
        <v>147</v>
      </c>
      <c r="E551" s="11">
        <v>98900</v>
      </c>
      <c r="F551" s="7"/>
    </row>
    <row r="552" spans="1:6" ht="15">
      <c r="A552" s="1" t="s">
        <v>748</v>
      </c>
      <c r="B552" s="1" t="s">
        <v>0</v>
      </c>
      <c r="C552" s="1" t="s">
        <v>3</v>
      </c>
      <c r="D552" s="1" t="s">
        <v>749</v>
      </c>
      <c r="E552" s="11">
        <v>18000</v>
      </c>
      <c r="F552" s="7"/>
    </row>
    <row r="553" spans="1:6" ht="15">
      <c r="A553" s="1" t="s">
        <v>750</v>
      </c>
      <c r="B553" s="1" t="s">
        <v>0</v>
      </c>
      <c r="C553" s="1" t="s">
        <v>3</v>
      </c>
      <c r="D553" s="1" t="s">
        <v>751</v>
      </c>
      <c r="E553" s="11">
        <v>52215</v>
      </c>
      <c r="F553" s="7"/>
    </row>
    <row r="554" spans="1:6" ht="15">
      <c r="A554" s="1" t="s">
        <v>752</v>
      </c>
      <c r="B554" s="1" t="s">
        <v>0</v>
      </c>
      <c r="C554" s="1" t="s">
        <v>3</v>
      </c>
      <c r="D554" s="1" t="s">
        <v>753</v>
      </c>
      <c r="E554" s="11">
        <v>86684</v>
      </c>
      <c r="F554" s="7"/>
    </row>
    <row r="555" spans="1:6" ht="15">
      <c r="A555" s="1" t="s">
        <v>573</v>
      </c>
      <c r="B555" s="1" t="s">
        <v>0</v>
      </c>
      <c r="C555" s="1" t="s">
        <v>3</v>
      </c>
      <c r="D555" s="1" t="s">
        <v>754</v>
      </c>
      <c r="E555" s="11">
        <v>372600</v>
      </c>
      <c r="F555" s="7">
        <v>43334</v>
      </c>
    </row>
    <row r="556" spans="1:6" ht="15">
      <c r="A556" s="1" t="s">
        <v>755</v>
      </c>
      <c r="B556" s="1" t="s">
        <v>0</v>
      </c>
      <c r="C556" s="1" t="s">
        <v>3</v>
      </c>
      <c r="D556" s="1" t="s">
        <v>754</v>
      </c>
      <c r="E556" s="11">
        <v>302000</v>
      </c>
      <c r="F556" s="7">
        <v>43334</v>
      </c>
    </row>
    <row r="557" spans="1:6" ht="15">
      <c r="A557" s="1" t="s">
        <v>756</v>
      </c>
      <c r="B557" s="1" t="s">
        <v>0</v>
      </c>
      <c r="C557" s="1" t="s">
        <v>3</v>
      </c>
      <c r="D557" s="1" t="s">
        <v>754</v>
      </c>
      <c r="E557" s="11">
        <v>407400</v>
      </c>
      <c r="F557" s="7">
        <v>43334</v>
      </c>
    </row>
    <row r="558" spans="1:6" ht="15">
      <c r="A558" s="1" t="s">
        <v>757</v>
      </c>
      <c r="B558" s="1" t="s">
        <v>0</v>
      </c>
      <c r="C558" s="1" t="s">
        <v>3</v>
      </c>
      <c r="D558" s="1" t="s">
        <v>708</v>
      </c>
      <c r="E558" s="11">
        <v>87400</v>
      </c>
      <c r="F558" s="7">
        <v>43304</v>
      </c>
    </row>
    <row r="559" spans="1:6" ht="15">
      <c r="A559" s="1" t="s">
        <v>758</v>
      </c>
      <c r="B559" s="1" t="s">
        <v>0</v>
      </c>
      <c r="C559" s="1" t="s">
        <v>3</v>
      </c>
      <c r="D559" s="1" t="s">
        <v>759</v>
      </c>
      <c r="E559" s="11">
        <v>37500</v>
      </c>
      <c r="F559" s="7">
        <v>43335</v>
      </c>
    </row>
    <row r="560" spans="1:6" ht="15">
      <c r="A560" s="1" t="s">
        <v>760</v>
      </c>
      <c r="B560" s="1" t="s">
        <v>0</v>
      </c>
      <c r="C560" s="1" t="s">
        <v>34</v>
      </c>
      <c r="D560" s="1" t="s">
        <v>761</v>
      </c>
      <c r="E560" s="11">
        <f>8700*80</f>
        <v>696000</v>
      </c>
      <c r="F560" s="7">
        <v>43335</v>
      </c>
    </row>
    <row r="561" spans="1:6" ht="15">
      <c r="A561" s="1" t="s">
        <v>426</v>
      </c>
      <c r="B561" s="1" t="s">
        <v>0</v>
      </c>
      <c r="C561" s="1" t="s">
        <v>88</v>
      </c>
      <c r="D561" s="1" t="s">
        <v>762</v>
      </c>
      <c r="E561" s="11">
        <f>7900*80</f>
        <v>632000</v>
      </c>
      <c r="F561" s="7">
        <v>43335</v>
      </c>
    </row>
    <row r="562" spans="1:6" ht="15">
      <c r="A562" s="1" t="s">
        <v>429</v>
      </c>
      <c r="B562" s="1" t="s">
        <v>0</v>
      </c>
      <c r="C562" s="1" t="s">
        <v>88</v>
      </c>
      <c r="D562" s="1" t="s">
        <v>762</v>
      </c>
      <c r="E562" s="11">
        <f>9875*80</f>
        <v>790000</v>
      </c>
      <c r="F562" s="7">
        <v>43335</v>
      </c>
    </row>
    <row r="563" spans="1:6" ht="15">
      <c r="A563" s="1" t="s">
        <v>763</v>
      </c>
      <c r="B563" s="1" t="s">
        <v>0</v>
      </c>
      <c r="C563" s="1" t="s">
        <v>3</v>
      </c>
      <c r="D563" s="1" t="s">
        <v>764</v>
      </c>
      <c r="E563" s="11">
        <v>40000</v>
      </c>
      <c r="F563" s="7">
        <v>43339</v>
      </c>
    </row>
    <row r="564" spans="1:6" ht="15">
      <c r="A564" s="1" t="s">
        <v>638</v>
      </c>
      <c r="B564" s="1" t="s">
        <v>0</v>
      </c>
      <c r="C564" s="1" t="s">
        <v>19</v>
      </c>
      <c r="D564" s="1" t="s">
        <v>765</v>
      </c>
      <c r="E564" s="11">
        <f>30000+79.45*9900</f>
        <v>816555</v>
      </c>
      <c r="F564" s="7">
        <v>43339</v>
      </c>
    </row>
    <row r="565" spans="1:6" ht="15">
      <c r="A565" s="1" t="s">
        <v>766</v>
      </c>
      <c r="B565" s="1" t="s">
        <v>0</v>
      </c>
      <c r="C565" s="1" t="s">
        <v>19</v>
      </c>
      <c r="D565" s="1" t="s">
        <v>765</v>
      </c>
      <c r="E565" s="11">
        <f>79.45*9900</f>
        <v>786555</v>
      </c>
      <c r="F565" s="7">
        <v>43339</v>
      </c>
    </row>
    <row r="566" spans="1:6" ht="26.25">
      <c r="A566" s="1" t="s">
        <v>767</v>
      </c>
      <c r="B566" s="1" t="s">
        <v>0</v>
      </c>
      <c r="C566" s="1" t="s">
        <v>768</v>
      </c>
      <c r="D566" s="1" t="s">
        <v>769</v>
      </c>
      <c r="E566" s="11">
        <f>30000+79.45*57485</f>
        <v>4597183.25</v>
      </c>
      <c r="F566" s="7">
        <v>43339</v>
      </c>
    </row>
    <row r="567" spans="1:6" ht="15">
      <c r="A567" s="1" t="s">
        <v>770</v>
      </c>
      <c r="B567" s="1" t="s">
        <v>0</v>
      </c>
      <c r="C567" s="1" t="s">
        <v>771</v>
      </c>
      <c r="D567" s="1" t="s">
        <v>13</v>
      </c>
      <c r="E567" s="11">
        <v>145000</v>
      </c>
      <c r="F567" s="7">
        <v>43339</v>
      </c>
    </row>
    <row r="568" spans="1:6" ht="15">
      <c r="A568" s="1" t="s">
        <v>685</v>
      </c>
      <c r="B568" s="1" t="s">
        <v>226</v>
      </c>
      <c r="C568" s="1" t="s">
        <v>34</v>
      </c>
      <c r="D568" s="1" t="s">
        <v>772</v>
      </c>
      <c r="E568" s="11">
        <v>410900</v>
      </c>
      <c r="F568" s="17">
        <v>43339</v>
      </c>
    </row>
    <row r="569" spans="1:6" ht="15">
      <c r="A569" s="1" t="s">
        <v>773</v>
      </c>
      <c r="B569" s="1" t="s">
        <v>0</v>
      </c>
      <c r="C569" s="1" t="s">
        <v>3</v>
      </c>
      <c r="D569" s="1" t="s">
        <v>774</v>
      </c>
      <c r="E569" s="11">
        <v>55700</v>
      </c>
      <c r="F569" s="7"/>
    </row>
    <row r="570" spans="1:6" ht="15">
      <c r="A570" s="1" t="s">
        <v>775</v>
      </c>
      <c r="B570" s="1" t="s">
        <v>0</v>
      </c>
      <c r="C570" s="1" t="s">
        <v>3</v>
      </c>
      <c r="D570" s="1" t="s">
        <v>776</v>
      </c>
      <c r="E570" s="11">
        <v>73570</v>
      </c>
      <c r="F570" s="7"/>
    </row>
    <row r="571" spans="1:6" ht="15">
      <c r="A571" s="1" t="s">
        <v>777</v>
      </c>
      <c r="B571" s="1" t="s">
        <v>0</v>
      </c>
      <c r="C571" s="1" t="s">
        <v>3</v>
      </c>
      <c r="D571" s="1" t="s">
        <v>778</v>
      </c>
      <c r="E571" s="11">
        <v>128822</v>
      </c>
      <c r="F571" s="7"/>
    </row>
    <row r="572" spans="1:6" ht="15">
      <c r="A572" s="1" t="s">
        <v>779</v>
      </c>
      <c r="B572" s="1" t="s">
        <v>0</v>
      </c>
      <c r="C572" s="1" t="s">
        <v>3</v>
      </c>
      <c r="D572" s="1" t="s">
        <v>780</v>
      </c>
      <c r="E572" s="11">
        <v>58905</v>
      </c>
      <c r="F572" s="7"/>
    </row>
    <row r="573" spans="1:6" ht="15">
      <c r="A573" s="1" t="s">
        <v>781</v>
      </c>
      <c r="B573" s="1" t="s">
        <v>0</v>
      </c>
      <c r="C573" s="1" t="s">
        <v>3</v>
      </c>
      <c r="D573" s="1" t="s">
        <v>780</v>
      </c>
      <c r="E573" s="11">
        <v>58905</v>
      </c>
      <c r="F573" s="7"/>
    </row>
    <row r="574" spans="1:6" ht="26.25">
      <c r="A574" s="1" t="s">
        <v>782</v>
      </c>
      <c r="B574" s="1" t="s">
        <v>0</v>
      </c>
      <c r="C574" s="1" t="s">
        <v>3</v>
      </c>
      <c r="D574" s="1" t="s">
        <v>783</v>
      </c>
      <c r="E574" s="11">
        <v>79375</v>
      </c>
      <c r="F574" s="7"/>
    </row>
    <row r="575" spans="1:6" ht="15">
      <c r="A575" s="1" t="s">
        <v>784</v>
      </c>
      <c r="B575" s="1" t="s">
        <v>0</v>
      </c>
      <c r="C575" s="1" t="s">
        <v>3</v>
      </c>
      <c r="D575" s="1" t="s">
        <v>785</v>
      </c>
      <c r="E575" s="11">
        <v>64575</v>
      </c>
      <c r="F575" s="7"/>
    </row>
    <row r="576" spans="1:6" ht="26.25">
      <c r="A576" s="1" t="s">
        <v>786</v>
      </c>
      <c r="B576" s="1" t="s">
        <v>0</v>
      </c>
      <c r="C576" s="1" t="s">
        <v>5</v>
      </c>
      <c r="D576" s="1" t="s">
        <v>24</v>
      </c>
      <c r="E576" s="11">
        <v>142420</v>
      </c>
      <c r="F576" s="7">
        <v>43353</v>
      </c>
    </row>
    <row r="577" spans="1:6" ht="15">
      <c r="A577" s="1" t="s">
        <v>787</v>
      </c>
      <c r="B577" s="1" t="s">
        <v>0</v>
      </c>
      <c r="C577" s="1" t="s">
        <v>1</v>
      </c>
      <c r="D577" s="1" t="s">
        <v>333</v>
      </c>
      <c r="E577" s="11">
        <v>30000</v>
      </c>
      <c r="F577" s="7">
        <v>43353</v>
      </c>
    </row>
    <row r="578" spans="1:6" ht="15">
      <c r="A578" s="1" t="s">
        <v>788</v>
      </c>
      <c r="B578" s="1" t="s">
        <v>0</v>
      </c>
      <c r="C578" s="1" t="s">
        <v>3</v>
      </c>
      <c r="D578" s="1" t="s">
        <v>700</v>
      </c>
      <c r="E578" s="11">
        <v>41500</v>
      </c>
      <c r="F578" s="7">
        <v>43354</v>
      </c>
    </row>
    <row r="579" spans="1:6" ht="15">
      <c r="A579" s="1" t="s">
        <v>789</v>
      </c>
      <c r="B579" s="1" t="s">
        <v>0</v>
      </c>
      <c r="C579" s="1" t="s">
        <v>135</v>
      </c>
      <c r="D579" s="1" t="s">
        <v>790</v>
      </c>
      <c r="E579" s="11">
        <f>804*82.5</f>
        <v>66330</v>
      </c>
      <c r="F579" s="7">
        <v>43354</v>
      </c>
    </row>
    <row r="580" spans="1:6" ht="15">
      <c r="A580" s="1" t="s">
        <v>791</v>
      </c>
      <c r="B580" s="1" t="s">
        <v>0</v>
      </c>
      <c r="C580" s="1" t="s">
        <v>3</v>
      </c>
      <c r="D580" s="1" t="s">
        <v>46</v>
      </c>
      <c r="E580" s="11">
        <v>145162</v>
      </c>
      <c r="F580" s="7">
        <v>43354</v>
      </c>
    </row>
    <row r="581" spans="1:6" ht="15">
      <c r="A581" s="1" t="s">
        <v>792</v>
      </c>
      <c r="B581" s="1" t="s">
        <v>0</v>
      </c>
      <c r="C581" s="1" t="s">
        <v>3</v>
      </c>
      <c r="D581" s="1" t="s">
        <v>793</v>
      </c>
      <c r="E581" s="11">
        <v>116000</v>
      </c>
      <c r="F581" s="7">
        <v>43354</v>
      </c>
    </row>
    <row r="582" spans="1:6" ht="15">
      <c r="A582" s="1" t="s">
        <v>794</v>
      </c>
      <c r="B582" s="1" t="s">
        <v>0</v>
      </c>
      <c r="C582" s="1" t="s">
        <v>3</v>
      </c>
      <c r="D582" s="1" t="s">
        <v>795</v>
      </c>
      <c r="E582" s="11">
        <v>56845</v>
      </c>
      <c r="F582" s="7"/>
    </row>
    <row r="583" spans="1:6" ht="15">
      <c r="A583" s="1" t="s">
        <v>796</v>
      </c>
      <c r="B583" s="1" t="s">
        <v>0</v>
      </c>
      <c r="C583" s="1" t="s">
        <v>3</v>
      </c>
      <c r="D583" s="1" t="s">
        <v>147</v>
      </c>
      <c r="E583" s="11">
        <v>68300</v>
      </c>
      <c r="F583" s="7"/>
    </row>
    <row r="584" spans="1:6" ht="15">
      <c r="A584" s="1" t="s">
        <v>797</v>
      </c>
      <c r="B584" s="1" t="s">
        <v>0</v>
      </c>
      <c r="C584" s="1" t="s">
        <v>3</v>
      </c>
      <c r="D584" s="1" t="s">
        <v>798</v>
      </c>
      <c r="E584" s="11">
        <v>64370</v>
      </c>
      <c r="F584" s="7"/>
    </row>
    <row r="585" spans="1:6" ht="15">
      <c r="A585" s="1" t="s">
        <v>799</v>
      </c>
      <c r="B585" s="1" t="s">
        <v>0</v>
      </c>
      <c r="C585" s="1" t="s">
        <v>3</v>
      </c>
      <c r="D585" s="1" t="s">
        <v>778</v>
      </c>
      <c r="E585" s="11">
        <v>73345</v>
      </c>
      <c r="F585" s="7"/>
    </row>
    <row r="586" spans="1:6" ht="15">
      <c r="A586" s="1" t="s">
        <v>800</v>
      </c>
      <c r="B586" s="1" t="s">
        <v>0</v>
      </c>
      <c r="C586" s="1" t="s">
        <v>3</v>
      </c>
      <c r="D586" s="1" t="s">
        <v>410</v>
      </c>
      <c r="E586" s="11">
        <v>64300</v>
      </c>
      <c r="F586" s="7">
        <v>43363</v>
      </c>
    </row>
    <row r="587" spans="1:6" ht="15">
      <c r="A587" s="1" t="s">
        <v>801</v>
      </c>
      <c r="B587" s="1" t="s">
        <v>0</v>
      </c>
      <c r="C587" s="1" t="s">
        <v>3</v>
      </c>
      <c r="D587" s="18" t="s">
        <v>778</v>
      </c>
      <c r="E587" s="11">
        <v>56720</v>
      </c>
      <c r="F587" s="7"/>
    </row>
    <row r="588" spans="1:6" ht="15">
      <c r="A588" s="1" t="s">
        <v>802</v>
      </c>
      <c r="B588" s="1" t="s">
        <v>0</v>
      </c>
      <c r="C588" s="1" t="s">
        <v>3</v>
      </c>
      <c r="D588" s="1" t="s">
        <v>803</v>
      </c>
      <c r="E588" s="11">
        <v>101400</v>
      </c>
      <c r="F588" s="7"/>
    </row>
    <row r="589" spans="1:6" ht="15">
      <c r="A589" s="1" t="s">
        <v>804</v>
      </c>
      <c r="B589" s="1" t="s">
        <v>0</v>
      </c>
      <c r="C589" s="1" t="s">
        <v>3</v>
      </c>
      <c r="D589" s="18" t="s">
        <v>785</v>
      </c>
      <c r="E589" s="11">
        <v>66695</v>
      </c>
      <c r="F589" s="7"/>
    </row>
    <row r="590" spans="1:6" ht="15">
      <c r="A590" s="1" t="s">
        <v>805</v>
      </c>
      <c r="B590" s="1" t="s">
        <v>0</v>
      </c>
      <c r="C590" s="1" t="s">
        <v>61</v>
      </c>
      <c r="D590" s="1" t="s">
        <v>62</v>
      </c>
      <c r="E590" s="11">
        <v>30000</v>
      </c>
      <c r="F590" s="7">
        <v>43310</v>
      </c>
    </row>
    <row r="591" spans="1:6" ht="15">
      <c r="A591" s="1" t="s">
        <v>806</v>
      </c>
      <c r="B591" s="1" t="s">
        <v>0</v>
      </c>
      <c r="C591" s="1" t="s">
        <v>61</v>
      </c>
      <c r="D591" s="1" t="s">
        <v>62</v>
      </c>
      <c r="E591" s="11">
        <v>30000</v>
      </c>
      <c r="F591" s="7">
        <v>43310</v>
      </c>
    </row>
    <row r="592" spans="1:6" ht="15">
      <c r="A592" s="1" t="s">
        <v>807</v>
      </c>
      <c r="B592" s="1" t="s">
        <v>0</v>
      </c>
      <c r="C592" s="1" t="s">
        <v>61</v>
      </c>
      <c r="D592" s="1" t="s">
        <v>62</v>
      </c>
      <c r="E592" s="11">
        <v>30000</v>
      </c>
      <c r="F592" s="7">
        <v>43310</v>
      </c>
    </row>
    <row r="593" spans="1:6" ht="15">
      <c r="A593" s="1" t="s">
        <v>808</v>
      </c>
      <c r="B593" s="1" t="s">
        <v>0</v>
      </c>
      <c r="C593" s="1" t="s">
        <v>3</v>
      </c>
      <c r="D593" s="1" t="s">
        <v>144</v>
      </c>
      <c r="E593" s="11">
        <v>71301</v>
      </c>
      <c r="F593" s="7">
        <v>43370</v>
      </c>
    </row>
    <row r="594" spans="1:6" ht="15">
      <c r="A594" s="1" t="s">
        <v>809</v>
      </c>
      <c r="B594" s="1" t="s">
        <v>0</v>
      </c>
      <c r="C594" s="1" t="s">
        <v>135</v>
      </c>
      <c r="D594" s="1" t="s">
        <v>810</v>
      </c>
      <c r="E594" s="11">
        <v>45000</v>
      </c>
      <c r="F594" s="7">
        <v>43370</v>
      </c>
    </row>
    <row r="595" spans="1:6" ht="15">
      <c r="A595" s="1" t="s">
        <v>811</v>
      </c>
      <c r="B595" s="1" t="s">
        <v>0</v>
      </c>
      <c r="C595" s="1" t="s">
        <v>1</v>
      </c>
      <c r="D595" s="1" t="s">
        <v>317</v>
      </c>
      <c r="E595" s="11">
        <v>190400</v>
      </c>
      <c r="F595" s="7">
        <v>43370</v>
      </c>
    </row>
    <row r="596" spans="1:6" ht="15">
      <c r="A596" s="1" t="s">
        <v>813</v>
      </c>
      <c r="B596" s="1" t="s">
        <v>0</v>
      </c>
      <c r="C596" s="1" t="s">
        <v>814</v>
      </c>
      <c r="D596" s="1" t="s">
        <v>815</v>
      </c>
      <c r="E596" s="11">
        <v>100000</v>
      </c>
      <c r="F596" s="7">
        <v>43370</v>
      </c>
    </row>
    <row r="597" spans="1:6" ht="15">
      <c r="A597" s="1" t="s">
        <v>816</v>
      </c>
      <c r="B597" s="1" t="s">
        <v>0</v>
      </c>
      <c r="C597" s="1" t="s">
        <v>3</v>
      </c>
      <c r="D597" s="1" t="s">
        <v>754</v>
      </c>
      <c r="E597" s="11">
        <v>439000</v>
      </c>
      <c r="F597" s="7">
        <v>43371</v>
      </c>
    </row>
    <row r="598" spans="1:6" ht="15">
      <c r="A598" s="1" t="s">
        <v>817</v>
      </c>
      <c r="B598" s="1" t="s">
        <v>0</v>
      </c>
      <c r="C598" s="1" t="s">
        <v>3</v>
      </c>
      <c r="D598" s="1" t="s">
        <v>754</v>
      </c>
      <c r="E598" s="11">
        <v>364700</v>
      </c>
      <c r="F598" s="7">
        <v>43371</v>
      </c>
    </row>
    <row r="599" spans="1:6" ht="15">
      <c r="A599" s="1" t="s">
        <v>818</v>
      </c>
      <c r="B599" s="1" t="s">
        <v>0</v>
      </c>
      <c r="C599" s="1" t="s">
        <v>3</v>
      </c>
      <c r="D599" s="1" t="s">
        <v>754</v>
      </c>
      <c r="E599" s="11">
        <v>462100</v>
      </c>
      <c r="F599" s="7">
        <v>43371</v>
      </c>
    </row>
    <row r="600" spans="1:6" ht="15">
      <c r="A600" s="1" t="s">
        <v>819</v>
      </c>
      <c r="B600" s="1" t="s">
        <v>0</v>
      </c>
      <c r="C600" s="1" t="s">
        <v>3</v>
      </c>
      <c r="D600" s="1" t="s">
        <v>754</v>
      </c>
      <c r="E600" s="11">
        <v>474300</v>
      </c>
      <c r="F600" s="7">
        <v>43371</v>
      </c>
    </row>
    <row r="601" spans="1:6" ht="15">
      <c r="A601" s="1" t="s">
        <v>820</v>
      </c>
      <c r="B601" s="1" t="s">
        <v>0</v>
      </c>
      <c r="C601" s="1" t="s">
        <v>3</v>
      </c>
      <c r="D601" s="1" t="s">
        <v>754</v>
      </c>
      <c r="E601" s="11">
        <v>439800</v>
      </c>
      <c r="F601" s="7">
        <v>43371</v>
      </c>
    </row>
    <row r="602" spans="1:6" ht="15">
      <c r="A602" s="6" t="s">
        <v>727</v>
      </c>
      <c r="B602" s="1" t="s">
        <v>0</v>
      </c>
      <c r="C602" s="1" t="s">
        <v>3</v>
      </c>
      <c r="D602" s="1" t="s">
        <v>222</v>
      </c>
      <c r="E602" s="11">
        <v>144400</v>
      </c>
      <c r="F602" s="7">
        <v>43371</v>
      </c>
    </row>
    <row r="603" spans="1:6" ht="15">
      <c r="A603" s="6" t="s">
        <v>729</v>
      </c>
      <c r="B603" s="1" t="s">
        <v>0</v>
      </c>
      <c r="C603" s="1" t="s">
        <v>3</v>
      </c>
      <c r="D603" s="1" t="s">
        <v>222</v>
      </c>
      <c r="E603" s="11">
        <v>142600</v>
      </c>
      <c r="F603" s="7">
        <v>43371</v>
      </c>
    </row>
    <row r="604" spans="1:6" ht="15">
      <c r="A604" s="1" t="s">
        <v>821</v>
      </c>
      <c r="B604" s="1" t="s">
        <v>0</v>
      </c>
      <c r="C604" s="1" t="s">
        <v>3</v>
      </c>
      <c r="D604" s="18" t="s">
        <v>780</v>
      </c>
      <c r="E604" s="11">
        <v>44925</v>
      </c>
      <c r="F604" s="7"/>
    </row>
    <row r="605" spans="1:6" ht="15">
      <c r="A605" s="1" t="s">
        <v>822</v>
      </c>
      <c r="B605" s="1" t="s">
        <v>0</v>
      </c>
      <c r="C605" s="1" t="s">
        <v>3</v>
      </c>
      <c r="D605" s="18" t="s">
        <v>823</v>
      </c>
      <c r="E605" s="11">
        <v>54680</v>
      </c>
      <c r="F605" s="7"/>
    </row>
    <row r="606" spans="1:6" ht="26.25">
      <c r="A606" s="1" t="s">
        <v>824</v>
      </c>
      <c r="B606" s="1" t="s">
        <v>0</v>
      </c>
      <c r="C606" s="1" t="s">
        <v>3</v>
      </c>
      <c r="D606" s="1" t="s">
        <v>825</v>
      </c>
      <c r="E606" s="11">
        <v>102155</v>
      </c>
      <c r="F606" s="7"/>
    </row>
    <row r="607" spans="1:6" ht="15">
      <c r="A607" s="1" t="s">
        <v>826</v>
      </c>
      <c r="B607" s="1" t="s">
        <v>0</v>
      </c>
      <c r="C607" s="1" t="s">
        <v>827</v>
      </c>
      <c r="D607" s="1" t="s">
        <v>828</v>
      </c>
      <c r="E607" s="11">
        <v>131200</v>
      </c>
      <c r="F607" s="7">
        <v>43376</v>
      </c>
    </row>
    <row r="608" spans="1:6" ht="15">
      <c r="A608" s="1" t="s">
        <v>829</v>
      </c>
      <c r="B608" s="1" t="s">
        <v>0</v>
      </c>
      <c r="C608" s="1" t="s">
        <v>1</v>
      </c>
      <c r="D608" s="1" t="s">
        <v>830</v>
      </c>
      <c r="E608" s="11">
        <v>291060</v>
      </c>
      <c r="F608" s="7">
        <v>43376</v>
      </c>
    </row>
    <row r="609" spans="1:6" ht="15">
      <c r="A609" s="1" t="s">
        <v>831</v>
      </c>
      <c r="B609" s="1" t="s">
        <v>0</v>
      </c>
      <c r="C609" s="1" t="s">
        <v>3</v>
      </c>
      <c r="D609" s="1" t="s">
        <v>832</v>
      </c>
      <c r="E609" s="11">
        <v>20000</v>
      </c>
      <c r="F609" s="7">
        <v>43376</v>
      </c>
    </row>
    <row r="610" spans="1:6" ht="15">
      <c r="A610" s="1" t="s">
        <v>833</v>
      </c>
      <c r="B610" s="1" t="s">
        <v>0</v>
      </c>
      <c r="C610" s="1" t="s">
        <v>3</v>
      </c>
      <c r="D610" s="1" t="s">
        <v>700</v>
      </c>
      <c r="E610" s="11">
        <v>60600</v>
      </c>
      <c r="F610" s="7">
        <v>43376</v>
      </c>
    </row>
    <row r="611" spans="1:6" ht="15">
      <c r="A611" s="1" t="s">
        <v>834</v>
      </c>
      <c r="B611" s="1" t="s">
        <v>0</v>
      </c>
      <c r="C611" s="1" t="s">
        <v>3</v>
      </c>
      <c r="D611" s="1" t="s">
        <v>835</v>
      </c>
      <c r="E611" s="11">
        <v>30000</v>
      </c>
      <c r="F611" s="7">
        <v>43377</v>
      </c>
    </row>
    <row r="612" spans="1:6" ht="13.5" customHeight="1">
      <c r="A612" s="4" t="s">
        <v>2</v>
      </c>
      <c r="B612" s="1" t="s">
        <v>0</v>
      </c>
      <c r="C612" s="1" t="s">
        <v>3</v>
      </c>
      <c r="D612" s="1" t="s">
        <v>4</v>
      </c>
      <c r="E612" s="11">
        <v>17500</v>
      </c>
      <c r="F612" s="7">
        <v>43377</v>
      </c>
    </row>
    <row r="613" spans="1:6" ht="15">
      <c r="A613" s="1" t="s">
        <v>836</v>
      </c>
      <c r="B613" s="1" t="s">
        <v>0</v>
      </c>
      <c r="C613" s="1" t="s">
        <v>3</v>
      </c>
      <c r="D613" s="1" t="s">
        <v>24</v>
      </c>
      <c r="E613" s="11">
        <v>218000</v>
      </c>
      <c r="F613" s="7">
        <v>43377</v>
      </c>
    </row>
    <row r="614" spans="1:6" ht="15">
      <c r="A614" s="1" t="s">
        <v>837</v>
      </c>
      <c r="B614" s="1" t="s">
        <v>55</v>
      </c>
      <c r="C614" s="1" t="s">
        <v>34</v>
      </c>
      <c r="D614" s="1" t="s">
        <v>772</v>
      </c>
      <c r="E614" s="11">
        <v>402500</v>
      </c>
      <c r="F614" s="8"/>
    </row>
    <row r="615" spans="1:6" ht="15">
      <c r="A615" s="1" t="s">
        <v>838</v>
      </c>
      <c r="B615" s="1" t="s">
        <v>0</v>
      </c>
      <c r="C615" s="1" t="s">
        <v>3</v>
      </c>
      <c r="D615" s="1" t="s">
        <v>839</v>
      </c>
      <c r="E615" s="11">
        <v>72890</v>
      </c>
      <c r="F615" s="7">
        <v>43378</v>
      </c>
    </row>
    <row r="616" spans="1:6" ht="26.25">
      <c r="A616" s="1" t="s">
        <v>840</v>
      </c>
      <c r="B616" s="1" t="s">
        <v>0</v>
      </c>
      <c r="C616" s="1" t="s">
        <v>841</v>
      </c>
      <c r="D616" s="1" t="s">
        <v>842</v>
      </c>
      <c r="E616" s="11">
        <v>84100</v>
      </c>
      <c r="F616" s="7">
        <v>43382</v>
      </c>
    </row>
    <row r="617" spans="1:6" ht="15">
      <c r="A617" s="1" t="s">
        <v>843</v>
      </c>
      <c r="B617" s="1" t="s">
        <v>0</v>
      </c>
      <c r="C617" s="1" t="s">
        <v>181</v>
      </c>
      <c r="D617" s="1" t="s">
        <v>844</v>
      </c>
      <c r="E617" s="11">
        <v>70000</v>
      </c>
      <c r="F617" s="7">
        <v>43382</v>
      </c>
    </row>
    <row r="618" spans="1:6" ht="15">
      <c r="A618" s="1" t="s">
        <v>845</v>
      </c>
      <c r="B618" s="1" t="s">
        <v>0</v>
      </c>
      <c r="C618" s="1" t="s">
        <v>3</v>
      </c>
      <c r="D618" s="1" t="s">
        <v>846</v>
      </c>
      <c r="E618" s="11">
        <v>205745</v>
      </c>
      <c r="F618" s="7">
        <v>43382</v>
      </c>
    </row>
    <row r="619" spans="1:6" ht="15">
      <c r="A619" s="1" t="s">
        <v>847</v>
      </c>
      <c r="B619" s="1" t="s">
        <v>0</v>
      </c>
      <c r="C619" s="1" t="s">
        <v>3</v>
      </c>
      <c r="D619" s="1" t="s">
        <v>839</v>
      </c>
      <c r="E619" s="11">
        <v>91325</v>
      </c>
      <c r="F619" s="7">
        <v>43384</v>
      </c>
    </row>
    <row r="620" spans="1:6" ht="26.25">
      <c r="A620" s="1" t="s">
        <v>848</v>
      </c>
      <c r="B620" s="1" t="s">
        <v>0</v>
      </c>
      <c r="C620" s="1" t="s">
        <v>11</v>
      </c>
      <c r="D620" s="1" t="s">
        <v>13</v>
      </c>
      <c r="E620" s="11">
        <f>80000*67.8+100*67.8</f>
        <v>5430780</v>
      </c>
      <c r="F620" s="7">
        <v>43382</v>
      </c>
    </row>
    <row r="621" spans="1:6" ht="15">
      <c r="A621" s="1" t="s">
        <v>849</v>
      </c>
      <c r="B621" s="1" t="s">
        <v>550</v>
      </c>
      <c r="C621" s="1" t="s">
        <v>850</v>
      </c>
      <c r="D621" s="1" t="s">
        <v>13</v>
      </c>
      <c r="E621" s="11">
        <v>252730</v>
      </c>
      <c r="F621" s="7">
        <v>43385</v>
      </c>
    </row>
    <row r="622" spans="1:6" ht="26.25">
      <c r="A622" s="9" t="s">
        <v>851</v>
      </c>
      <c r="B622" s="9" t="s">
        <v>0</v>
      </c>
      <c r="C622" s="9" t="s">
        <v>5</v>
      </c>
      <c r="D622" s="9" t="s">
        <v>6</v>
      </c>
      <c r="E622" s="11">
        <v>161000</v>
      </c>
      <c r="F622" s="10">
        <v>43385</v>
      </c>
    </row>
    <row r="623" spans="1:6" ht="15">
      <c r="A623" s="1" t="s">
        <v>852</v>
      </c>
      <c r="B623" s="1" t="s">
        <v>226</v>
      </c>
      <c r="C623" s="1" t="s">
        <v>34</v>
      </c>
      <c r="D623" s="1" t="s">
        <v>13</v>
      </c>
      <c r="E623" s="11">
        <v>150000</v>
      </c>
      <c r="F623" s="7">
        <v>43389</v>
      </c>
    </row>
    <row r="624" spans="1:6" ht="15">
      <c r="A624" s="1" t="s">
        <v>853</v>
      </c>
      <c r="B624" s="1" t="s">
        <v>0</v>
      </c>
      <c r="C624" s="1" t="s">
        <v>854</v>
      </c>
      <c r="D624" s="1" t="s">
        <v>9</v>
      </c>
      <c r="E624" s="11">
        <v>115680</v>
      </c>
      <c r="F624" s="7">
        <v>43389</v>
      </c>
    </row>
    <row r="625" spans="1:6" ht="26.25">
      <c r="A625" s="1" t="s">
        <v>855</v>
      </c>
      <c r="B625" s="1" t="s">
        <v>0</v>
      </c>
      <c r="C625" s="1" t="s">
        <v>857</v>
      </c>
      <c r="D625" s="1" t="s">
        <v>858</v>
      </c>
      <c r="E625" s="11">
        <v>210320</v>
      </c>
      <c r="F625" s="7">
        <v>43392</v>
      </c>
    </row>
    <row r="626" spans="1:6" ht="26.25">
      <c r="A626" s="1" t="s">
        <v>859</v>
      </c>
      <c r="B626" s="1" t="s">
        <v>0</v>
      </c>
      <c r="C626" s="1" t="s">
        <v>857</v>
      </c>
      <c r="D626" s="1" t="s">
        <v>858</v>
      </c>
      <c r="E626" s="11">
        <v>210320</v>
      </c>
      <c r="F626" s="7">
        <v>43392</v>
      </c>
    </row>
    <row r="627" spans="1:6" ht="15">
      <c r="A627" s="1" t="s">
        <v>860</v>
      </c>
      <c r="B627" s="1" t="s">
        <v>0</v>
      </c>
      <c r="C627" s="1" t="s">
        <v>3</v>
      </c>
      <c r="D627" s="1" t="s">
        <v>861</v>
      </c>
      <c r="E627" s="11">
        <v>164296</v>
      </c>
      <c r="F627" s="7">
        <v>43392</v>
      </c>
    </row>
    <row r="628" spans="1:6" ht="15">
      <c r="A628" s="1" t="s">
        <v>862</v>
      </c>
      <c r="B628" s="1" t="s">
        <v>0</v>
      </c>
      <c r="C628" s="1" t="s">
        <v>3</v>
      </c>
      <c r="D628" s="1" t="s">
        <v>263</v>
      </c>
      <c r="E628" s="11">
        <v>110655</v>
      </c>
      <c r="F628" s="7">
        <v>43395</v>
      </c>
    </row>
    <row r="629" spans="1:6" ht="26.25">
      <c r="A629" s="1" t="s">
        <v>131</v>
      </c>
      <c r="B629" s="1" t="s">
        <v>0</v>
      </c>
      <c r="C629" s="1" t="s">
        <v>863</v>
      </c>
      <c r="D629" s="1" t="s">
        <v>13</v>
      </c>
      <c r="E629" s="11">
        <f>30338.45*77.55+100*77.55</f>
        <v>2360501.7974999999</v>
      </c>
      <c r="F629" s="7">
        <v>43392</v>
      </c>
    </row>
    <row r="630" spans="1:6" ht="15">
      <c r="A630" s="1" t="s">
        <v>864</v>
      </c>
      <c r="B630" s="1" t="s">
        <v>0</v>
      </c>
      <c r="C630" s="1" t="s">
        <v>76</v>
      </c>
      <c r="D630" s="1" t="s">
        <v>702</v>
      </c>
      <c r="E630" s="11">
        <v>40000</v>
      </c>
      <c r="F630" s="7">
        <v>43395</v>
      </c>
    </row>
    <row r="631" spans="1:6" ht="15">
      <c r="A631" s="1" t="s">
        <v>760</v>
      </c>
      <c r="B631" s="1" t="s">
        <v>0</v>
      </c>
      <c r="C631" s="1" t="s">
        <v>34</v>
      </c>
      <c r="D631" s="1" t="s">
        <v>13</v>
      </c>
      <c r="E631" s="11">
        <f>8800*76.3</f>
        <v>671440</v>
      </c>
      <c r="F631" s="7">
        <v>43395</v>
      </c>
    </row>
    <row r="632" spans="1:6" ht="15">
      <c r="A632" s="1" t="s">
        <v>865</v>
      </c>
      <c r="B632" s="1" t="s">
        <v>0</v>
      </c>
      <c r="C632" s="1" t="s">
        <v>3</v>
      </c>
      <c r="D632" s="1" t="s">
        <v>214</v>
      </c>
      <c r="E632" s="11">
        <v>237500</v>
      </c>
      <c r="F632" s="7">
        <v>43395</v>
      </c>
    </row>
    <row r="633" spans="1:6" ht="15">
      <c r="A633" s="1" t="s">
        <v>866</v>
      </c>
      <c r="B633" s="1" t="s">
        <v>0</v>
      </c>
      <c r="C633" s="1" t="s">
        <v>132</v>
      </c>
      <c r="D633" s="1" t="s">
        <v>815</v>
      </c>
      <c r="E633" s="11">
        <v>30000</v>
      </c>
      <c r="F633" s="7">
        <v>43396</v>
      </c>
    </row>
    <row r="634" spans="1:6" ht="15">
      <c r="A634" s="1" t="s">
        <v>867</v>
      </c>
      <c r="B634" s="1" t="s">
        <v>0</v>
      </c>
      <c r="C634" s="1" t="s">
        <v>3</v>
      </c>
      <c r="D634" s="1" t="s">
        <v>164</v>
      </c>
      <c r="E634" s="11">
        <v>133300</v>
      </c>
      <c r="F634" s="7">
        <v>43397</v>
      </c>
    </row>
    <row r="635" spans="1:6" ht="26.25">
      <c r="A635" s="1" t="s">
        <v>868</v>
      </c>
      <c r="B635" s="1" t="s">
        <v>0</v>
      </c>
      <c r="C635" s="1" t="s">
        <v>48</v>
      </c>
      <c r="D635" s="1" t="s">
        <v>206</v>
      </c>
      <c r="E635" s="11">
        <v>427000</v>
      </c>
      <c r="F635" s="7">
        <v>43397</v>
      </c>
    </row>
    <row r="636" spans="1:6" ht="26.25">
      <c r="A636" s="1" t="s">
        <v>869</v>
      </c>
      <c r="B636" s="1" t="s">
        <v>0</v>
      </c>
      <c r="C636" s="1" t="s">
        <v>870</v>
      </c>
      <c r="D636" s="1" t="s">
        <v>66</v>
      </c>
      <c r="E636" s="11">
        <v>93600</v>
      </c>
      <c r="F636" s="7">
        <v>43397</v>
      </c>
    </row>
    <row r="637" spans="1:6" ht="15">
      <c r="A637" s="1" t="s">
        <v>871</v>
      </c>
      <c r="B637" s="1" t="s">
        <v>0</v>
      </c>
      <c r="C637" s="1" t="s">
        <v>3</v>
      </c>
      <c r="D637" s="1" t="s">
        <v>147</v>
      </c>
      <c r="E637" s="11">
        <v>95300</v>
      </c>
      <c r="F637" s="7">
        <v>43397</v>
      </c>
    </row>
    <row r="638" spans="1:6" ht="26.25">
      <c r="A638" s="1" t="s">
        <v>872</v>
      </c>
      <c r="B638" s="1" t="s">
        <v>0</v>
      </c>
      <c r="C638" s="1" t="s">
        <v>142</v>
      </c>
      <c r="D638" s="1" t="s">
        <v>13</v>
      </c>
      <c r="E638" s="11">
        <v>680000</v>
      </c>
      <c r="F638" s="8" t="s">
        <v>873</v>
      </c>
    </row>
    <row r="639" spans="1:6" ht="15">
      <c r="A639" s="1" t="s">
        <v>874</v>
      </c>
      <c r="B639" s="1" t="s">
        <v>0</v>
      </c>
      <c r="C639" s="1" t="s">
        <v>3</v>
      </c>
      <c r="D639" s="1" t="s">
        <v>369</v>
      </c>
      <c r="E639" s="11">
        <v>86294</v>
      </c>
      <c r="F639" s="7">
        <v>43399</v>
      </c>
    </row>
    <row r="640" spans="1:6" ht="15">
      <c r="A640" s="1" t="s">
        <v>875</v>
      </c>
      <c r="B640" s="1" t="s">
        <v>0</v>
      </c>
      <c r="C640" s="1" t="s">
        <v>3</v>
      </c>
      <c r="D640" s="1" t="s">
        <v>369</v>
      </c>
      <c r="E640" s="11">
        <v>86294</v>
      </c>
      <c r="F640" s="7">
        <v>43399</v>
      </c>
    </row>
    <row r="641" spans="1:6" ht="15">
      <c r="A641" s="1" t="s">
        <v>876</v>
      </c>
      <c r="B641" s="1" t="s">
        <v>0</v>
      </c>
      <c r="C641" s="1" t="s">
        <v>3</v>
      </c>
      <c r="D641" s="1" t="s">
        <v>877</v>
      </c>
      <c r="E641" s="11">
        <v>215745</v>
      </c>
      <c r="F641" s="7">
        <v>43399</v>
      </c>
    </row>
    <row r="642" spans="1:6" ht="15">
      <c r="A642" s="1" t="s">
        <v>177</v>
      </c>
      <c r="B642" s="1" t="s">
        <v>0</v>
      </c>
      <c r="C642" s="1" t="s">
        <v>878</v>
      </c>
      <c r="D642" s="1" t="s">
        <v>879</v>
      </c>
      <c r="E642" s="11">
        <f>114768+4500+54300</f>
        <v>173568</v>
      </c>
      <c r="F642" s="7">
        <v>43402</v>
      </c>
    </row>
    <row r="643" spans="1:6" ht="15">
      <c r="A643" s="1" t="s">
        <v>880</v>
      </c>
      <c r="B643" s="1" t="s">
        <v>0</v>
      </c>
      <c r="C643" s="1" t="s">
        <v>878</v>
      </c>
      <c r="D643" s="1" t="s">
        <v>881</v>
      </c>
      <c r="E643" s="11">
        <f>7300*76</f>
        <v>554800</v>
      </c>
      <c r="F643" s="7">
        <v>43374</v>
      </c>
    </row>
    <row r="644" spans="1:6" ht="26.25">
      <c r="A644" s="4" t="s">
        <v>725</v>
      </c>
      <c r="B644" s="1" t="s">
        <v>0</v>
      </c>
      <c r="C644" s="1" t="s">
        <v>726</v>
      </c>
      <c r="D644" s="1" t="s">
        <v>728</v>
      </c>
      <c r="E644" s="11">
        <f>5000*76</f>
        <v>380000</v>
      </c>
      <c r="F644" s="7">
        <v>43349</v>
      </c>
    </row>
    <row r="645" spans="1:6" ht="26.25">
      <c r="A645" s="4" t="s">
        <v>725</v>
      </c>
      <c r="B645" s="1" t="s">
        <v>0</v>
      </c>
      <c r="C645" s="1" t="s">
        <v>726</v>
      </c>
      <c r="D645" s="1" t="s">
        <v>728</v>
      </c>
      <c r="E645" s="11">
        <f>5000*76</f>
        <v>380000</v>
      </c>
      <c r="F645" s="7">
        <v>43371</v>
      </c>
    </row>
    <row r="646" spans="1:6" ht="15">
      <c r="A646" s="1" t="s">
        <v>882</v>
      </c>
      <c r="B646" s="1" t="s">
        <v>0</v>
      </c>
      <c r="C646" s="1" t="s">
        <v>3</v>
      </c>
      <c r="D646" s="1" t="s">
        <v>846</v>
      </c>
      <c r="E646" s="11">
        <v>205745</v>
      </c>
      <c r="F646" s="7">
        <v>43402</v>
      </c>
    </row>
    <row r="647" spans="1:6" ht="15">
      <c r="A647" s="1" t="s">
        <v>883</v>
      </c>
      <c r="B647" s="1" t="s">
        <v>0</v>
      </c>
      <c r="C647" s="1" t="s">
        <v>884</v>
      </c>
      <c r="D647" s="1" t="s">
        <v>885</v>
      </c>
      <c r="E647" s="11">
        <v>350000</v>
      </c>
      <c r="F647" s="7">
        <v>43402</v>
      </c>
    </row>
    <row r="648" spans="1:6" ht="15">
      <c r="A648" s="1" t="s">
        <v>241</v>
      </c>
      <c r="B648" s="1" t="s">
        <v>0</v>
      </c>
      <c r="C648" s="1" t="s">
        <v>112</v>
      </c>
      <c r="D648" s="1" t="s">
        <v>886</v>
      </c>
      <c r="E648" s="11">
        <v>510000</v>
      </c>
      <c r="F648" s="7">
        <v>43402</v>
      </c>
    </row>
    <row r="649" spans="1:6" ht="15">
      <c r="A649" s="1" t="s">
        <v>887</v>
      </c>
      <c r="B649" s="1" t="s">
        <v>0</v>
      </c>
      <c r="C649" s="1" t="s">
        <v>82</v>
      </c>
      <c r="D649" s="1" t="s">
        <v>888</v>
      </c>
      <c r="E649" s="11">
        <v>50000</v>
      </c>
      <c r="F649" s="7">
        <v>43399</v>
      </c>
    </row>
    <row r="650" spans="1:6" ht="15">
      <c r="A650" s="9" t="s">
        <v>889</v>
      </c>
      <c r="B650" s="9" t="s">
        <v>0</v>
      </c>
      <c r="C650" s="9" t="s">
        <v>3</v>
      </c>
      <c r="D650" s="20" t="s">
        <v>890</v>
      </c>
      <c r="E650" s="19">
        <v>33500</v>
      </c>
      <c r="F650" s="10">
        <v>43397</v>
      </c>
    </row>
    <row r="651" spans="1:6" ht="15">
      <c r="A651" s="1" t="s">
        <v>891</v>
      </c>
      <c r="B651" s="1" t="s">
        <v>0</v>
      </c>
      <c r="C651" s="1" t="s">
        <v>3</v>
      </c>
      <c r="D651" s="1" t="s">
        <v>846</v>
      </c>
      <c r="E651" s="11">
        <v>192515</v>
      </c>
      <c r="F651" s="7">
        <v>43402</v>
      </c>
    </row>
    <row r="652" spans="1:6" ht="15">
      <c r="A652" s="1" t="s">
        <v>892</v>
      </c>
      <c r="B652" s="1" t="s">
        <v>0</v>
      </c>
      <c r="C652" s="1" t="s">
        <v>3</v>
      </c>
      <c r="D652" s="1" t="s">
        <v>893</v>
      </c>
      <c r="E652" s="11">
        <f>82900+6840</f>
        <v>89740</v>
      </c>
      <c r="F652" s="7">
        <v>43402</v>
      </c>
    </row>
    <row r="653" spans="1:6" ht="15">
      <c r="A653" s="1" t="s">
        <v>894</v>
      </c>
      <c r="B653" s="1" t="s">
        <v>0</v>
      </c>
      <c r="C653" s="1" t="s">
        <v>3</v>
      </c>
      <c r="D653" s="1" t="s">
        <v>895</v>
      </c>
      <c r="E653" s="11">
        <v>20549</v>
      </c>
      <c r="F653" s="7">
        <v>43402</v>
      </c>
    </row>
    <row r="654" spans="1:6" ht="15">
      <c r="A654" s="1" t="s">
        <v>896</v>
      </c>
      <c r="B654" s="1" t="s">
        <v>0</v>
      </c>
      <c r="C654" s="1" t="s">
        <v>3</v>
      </c>
      <c r="D654" s="1" t="s">
        <v>846</v>
      </c>
      <c r="E654" s="11">
        <v>205745</v>
      </c>
      <c r="F654" s="7">
        <v>43402</v>
      </c>
    </row>
    <row r="655" spans="1:6" ht="15">
      <c r="A655" s="1" t="s">
        <v>897</v>
      </c>
      <c r="B655" s="1" t="s">
        <v>0</v>
      </c>
      <c r="C655" s="1" t="s">
        <v>3</v>
      </c>
      <c r="D655" s="1" t="s">
        <v>803</v>
      </c>
      <c r="E655" s="11">
        <v>116100</v>
      </c>
      <c r="F655" s="7">
        <v>43403</v>
      </c>
    </row>
    <row r="656" spans="1:6" ht="15">
      <c r="A656" s="1" t="s">
        <v>898</v>
      </c>
      <c r="B656" s="1" t="s">
        <v>0</v>
      </c>
      <c r="C656" s="1" t="s">
        <v>3</v>
      </c>
      <c r="D656" s="1" t="s">
        <v>895</v>
      </c>
      <c r="E656" s="11">
        <v>30000</v>
      </c>
      <c r="F656" s="7">
        <v>43403</v>
      </c>
    </row>
    <row r="657" spans="1:6" ht="15">
      <c r="A657" s="1" t="s">
        <v>899</v>
      </c>
      <c r="B657" s="1" t="s">
        <v>0</v>
      </c>
      <c r="C657" s="1" t="s">
        <v>3</v>
      </c>
      <c r="D657" s="1" t="s">
        <v>900</v>
      </c>
      <c r="E657" s="11">
        <v>143420</v>
      </c>
      <c r="F657" s="7">
        <v>43403</v>
      </c>
    </row>
    <row r="658" spans="1:6" ht="15">
      <c r="A658" s="1" t="s">
        <v>901</v>
      </c>
      <c r="B658" s="1" t="s">
        <v>0</v>
      </c>
      <c r="C658" s="1" t="s">
        <v>3</v>
      </c>
      <c r="D658" s="1" t="s">
        <v>214</v>
      </c>
      <c r="E658" s="11">
        <v>211950</v>
      </c>
      <c r="F658" s="7">
        <v>43404</v>
      </c>
    </row>
    <row r="659" spans="1:6" ht="15">
      <c r="A659" s="1" t="s">
        <v>902</v>
      </c>
      <c r="B659" s="1" t="s">
        <v>0</v>
      </c>
      <c r="C659" s="1" t="s">
        <v>3</v>
      </c>
      <c r="D659" s="1" t="s">
        <v>31</v>
      </c>
      <c r="E659" s="11">
        <v>49990</v>
      </c>
      <c r="F659" s="7">
        <v>43405</v>
      </c>
    </row>
    <row r="660" spans="1:6" ht="15">
      <c r="A660" s="1" t="s">
        <v>903</v>
      </c>
      <c r="B660" s="1" t="s">
        <v>0</v>
      </c>
      <c r="C660" s="1" t="s">
        <v>38</v>
      </c>
      <c r="D660" s="1" t="s">
        <v>904</v>
      </c>
      <c r="E660" s="11">
        <v>134000</v>
      </c>
      <c r="F660" s="7">
        <v>43405</v>
      </c>
    </row>
    <row r="661" spans="1:6" ht="15">
      <c r="A661" s="1" t="s">
        <v>905</v>
      </c>
      <c r="B661" s="1" t="s">
        <v>0</v>
      </c>
      <c r="C661" s="1" t="s">
        <v>3</v>
      </c>
      <c r="D661" s="1" t="s">
        <v>906</v>
      </c>
      <c r="E661" s="11">
        <v>264815</v>
      </c>
      <c r="F661" s="7">
        <v>43405</v>
      </c>
    </row>
    <row r="662" spans="1:6" ht="15">
      <c r="A662" s="1" t="s">
        <v>907</v>
      </c>
      <c r="B662" s="1" t="s">
        <v>0</v>
      </c>
      <c r="C662" s="1" t="s">
        <v>3</v>
      </c>
      <c r="D662" s="1" t="s">
        <v>846</v>
      </c>
      <c r="E662" s="11">
        <v>268090</v>
      </c>
      <c r="F662" s="7">
        <v>43405</v>
      </c>
    </row>
    <row r="663" spans="1:6" ht="15">
      <c r="A663" s="1" t="s">
        <v>908</v>
      </c>
      <c r="B663" s="1" t="s">
        <v>0</v>
      </c>
      <c r="C663" s="1" t="s">
        <v>3</v>
      </c>
      <c r="D663" s="1" t="s">
        <v>214</v>
      </c>
      <c r="E663" s="11">
        <v>213190</v>
      </c>
      <c r="F663" s="7">
        <v>43405</v>
      </c>
    </row>
    <row r="664" spans="1:6" ht="15">
      <c r="A664" s="1" t="s">
        <v>909</v>
      </c>
      <c r="B664" s="1" t="s">
        <v>0</v>
      </c>
      <c r="C664" s="1" t="s">
        <v>3</v>
      </c>
      <c r="D664" s="1" t="s">
        <v>214</v>
      </c>
      <c r="E664" s="11">
        <v>255650</v>
      </c>
      <c r="F664" s="7">
        <v>43405</v>
      </c>
    </row>
    <row r="665" spans="1:6" ht="15">
      <c r="A665" s="1" t="s">
        <v>910</v>
      </c>
      <c r="B665" s="1" t="s">
        <v>0</v>
      </c>
      <c r="C665" s="1" t="s">
        <v>3</v>
      </c>
      <c r="D665" s="1" t="s">
        <v>7</v>
      </c>
      <c r="E665" s="11">
        <v>260400</v>
      </c>
      <c r="F665" s="7">
        <v>43405</v>
      </c>
    </row>
    <row r="666" spans="1:6" ht="15">
      <c r="A666" s="1" t="s">
        <v>911</v>
      </c>
      <c r="B666" s="1" t="s">
        <v>0</v>
      </c>
      <c r="C666" s="1" t="s">
        <v>3</v>
      </c>
      <c r="D666" s="1" t="s">
        <v>906</v>
      </c>
      <c r="E666" s="11">
        <v>255150</v>
      </c>
      <c r="F666" s="7">
        <v>43405</v>
      </c>
    </row>
    <row r="667" spans="1:6" ht="15">
      <c r="A667" s="1" t="s">
        <v>912</v>
      </c>
      <c r="B667" s="1" t="s">
        <v>0</v>
      </c>
      <c r="C667" s="1" t="s">
        <v>3</v>
      </c>
      <c r="D667" s="1" t="s">
        <v>214</v>
      </c>
      <c r="E667" s="11">
        <v>233190</v>
      </c>
      <c r="F667" s="7">
        <v>43405</v>
      </c>
    </row>
    <row r="668" spans="1:6" ht="15">
      <c r="A668" s="1" t="s">
        <v>913</v>
      </c>
      <c r="B668" s="1" t="s">
        <v>0</v>
      </c>
      <c r="C668" s="1" t="s">
        <v>3</v>
      </c>
      <c r="D668" s="1" t="s">
        <v>7</v>
      </c>
      <c r="E668" s="11">
        <v>469800</v>
      </c>
      <c r="F668" s="7">
        <v>43405</v>
      </c>
    </row>
    <row r="669" spans="1:6" ht="15">
      <c r="A669" s="1" t="s">
        <v>914</v>
      </c>
      <c r="B669" s="1" t="s">
        <v>0</v>
      </c>
      <c r="C669" s="1" t="s">
        <v>3</v>
      </c>
      <c r="D669" s="1" t="s">
        <v>214</v>
      </c>
      <c r="E669" s="11">
        <v>228390</v>
      </c>
      <c r="F669" s="7">
        <v>43405</v>
      </c>
    </row>
    <row r="670" spans="1:6" ht="15">
      <c r="A670" s="1" t="s">
        <v>915</v>
      </c>
      <c r="B670" s="1" t="s">
        <v>0</v>
      </c>
      <c r="C670" s="1" t="s">
        <v>3</v>
      </c>
      <c r="D670" s="1" t="s">
        <v>214</v>
      </c>
      <c r="E670" s="11">
        <v>210000</v>
      </c>
      <c r="F670" s="7">
        <v>43406</v>
      </c>
    </row>
    <row r="671" spans="1:6" ht="15">
      <c r="A671" s="1" t="s">
        <v>916</v>
      </c>
      <c r="B671" s="1" t="s">
        <v>0</v>
      </c>
      <c r="C671" s="1" t="s">
        <v>3</v>
      </c>
      <c r="D671" s="1" t="s">
        <v>803</v>
      </c>
      <c r="E671" s="11">
        <v>97900</v>
      </c>
      <c r="F671" s="7">
        <v>43291</v>
      </c>
    </row>
    <row r="672" spans="1:6" ht="15">
      <c r="A672" s="1" t="s">
        <v>917</v>
      </c>
      <c r="B672" s="1" t="s">
        <v>0</v>
      </c>
      <c r="C672" s="1" t="s">
        <v>3</v>
      </c>
      <c r="D672" s="1" t="s">
        <v>803</v>
      </c>
      <c r="E672" s="11">
        <v>95600</v>
      </c>
      <c r="F672" s="7">
        <v>43291</v>
      </c>
    </row>
    <row r="673" spans="1:6" ht="15">
      <c r="A673" s="1" t="s">
        <v>918</v>
      </c>
      <c r="B673" s="1" t="s">
        <v>0</v>
      </c>
      <c r="C673" s="1" t="s">
        <v>3</v>
      </c>
      <c r="D673" s="1" t="s">
        <v>803</v>
      </c>
      <c r="E673" s="11">
        <v>97100</v>
      </c>
      <c r="F673" s="7">
        <v>43291</v>
      </c>
    </row>
    <row r="674" spans="1:6" ht="15">
      <c r="A674" s="1" t="s">
        <v>919</v>
      </c>
      <c r="B674" s="1" t="s">
        <v>0</v>
      </c>
      <c r="C674" s="1" t="s">
        <v>3</v>
      </c>
      <c r="D674" s="1" t="s">
        <v>803</v>
      </c>
      <c r="E674" s="11">
        <v>58300</v>
      </c>
      <c r="F674" s="7">
        <v>43291</v>
      </c>
    </row>
    <row r="675" spans="1:6" ht="15">
      <c r="A675" s="1" t="s">
        <v>920</v>
      </c>
      <c r="B675" s="1" t="s">
        <v>0</v>
      </c>
      <c r="C675" s="1" t="s">
        <v>3</v>
      </c>
      <c r="D675" s="1" t="s">
        <v>803</v>
      </c>
      <c r="E675" s="11">
        <v>89900</v>
      </c>
      <c r="F675" s="7">
        <v>43291</v>
      </c>
    </row>
    <row r="676" spans="1:6" ht="15">
      <c r="A676" s="1" t="s">
        <v>921</v>
      </c>
      <c r="B676" s="1" t="s">
        <v>0</v>
      </c>
      <c r="C676" s="1" t="s">
        <v>3</v>
      </c>
      <c r="D676" s="1" t="s">
        <v>803</v>
      </c>
      <c r="E676" s="11">
        <v>102100</v>
      </c>
      <c r="F676" s="7">
        <v>43291</v>
      </c>
    </row>
    <row r="677" spans="1:6" ht="15">
      <c r="A677" s="1" t="s">
        <v>922</v>
      </c>
      <c r="B677" s="1" t="s">
        <v>0</v>
      </c>
      <c r="C677" s="1" t="s">
        <v>3</v>
      </c>
      <c r="D677" s="1" t="s">
        <v>803</v>
      </c>
      <c r="E677" s="11">
        <v>113300</v>
      </c>
      <c r="F677" s="7">
        <v>43291</v>
      </c>
    </row>
    <row r="678" spans="1:6" ht="15">
      <c r="A678" s="1" t="s">
        <v>923</v>
      </c>
      <c r="B678" s="1" t="s">
        <v>0</v>
      </c>
      <c r="C678" s="1" t="s">
        <v>3</v>
      </c>
      <c r="D678" s="1" t="s">
        <v>803</v>
      </c>
      <c r="E678" s="11">
        <v>88300</v>
      </c>
      <c r="F678" s="7">
        <v>43291</v>
      </c>
    </row>
    <row r="679" spans="1:6" ht="15">
      <c r="A679" s="1" t="s">
        <v>924</v>
      </c>
      <c r="B679" s="1" t="s">
        <v>0</v>
      </c>
      <c r="C679" s="1" t="s">
        <v>3</v>
      </c>
      <c r="D679" s="1" t="s">
        <v>803</v>
      </c>
      <c r="E679" s="11">
        <v>109100</v>
      </c>
      <c r="F679" s="7">
        <v>43291</v>
      </c>
    </row>
    <row r="680" spans="1:6" ht="15">
      <c r="A680" s="1" t="s">
        <v>925</v>
      </c>
      <c r="B680" s="1" t="s">
        <v>0</v>
      </c>
      <c r="C680" s="1" t="s">
        <v>3</v>
      </c>
      <c r="D680" s="1" t="s">
        <v>803</v>
      </c>
      <c r="E680" s="11">
        <v>131700</v>
      </c>
      <c r="F680" s="7">
        <v>43291</v>
      </c>
    </row>
    <row r="681" spans="1:6" ht="15">
      <c r="A681" s="1" t="s">
        <v>684</v>
      </c>
      <c r="B681" s="1" t="s">
        <v>0</v>
      </c>
      <c r="C681" s="1" t="s">
        <v>3</v>
      </c>
      <c r="D681" s="1" t="s">
        <v>803</v>
      </c>
      <c r="E681" s="11">
        <v>58300</v>
      </c>
      <c r="F681" s="7">
        <v>43291</v>
      </c>
    </row>
    <row r="682" spans="1:6" ht="15">
      <c r="A682" s="1" t="s">
        <v>926</v>
      </c>
      <c r="B682" s="1" t="s">
        <v>0</v>
      </c>
      <c r="C682" s="1" t="s">
        <v>3</v>
      </c>
      <c r="D682" s="1" t="s">
        <v>803</v>
      </c>
      <c r="E682" s="11">
        <v>122500</v>
      </c>
      <c r="F682" s="7">
        <v>43291</v>
      </c>
    </row>
    <row r="683" spans="1:6" ht="15">
      <c r="A683" s="1" t="s">
        <v>927</v>
      </c>
      <c r="B683" s="1" t="s">
        <v>0</v>
      </c>
      <c r="C683" s="1" t="s">
        <v>3</v>
      </c>
      <c r="D683" s="1" t="s">
        <v>531</v>
      </c>
      <c r="E683" s="11">
        <v>44925</v>
      </c>
      <c r="F683" s="7">
        <v>43266</v>
      </c>
    </row>
    <row r="684" spans="1:6" ht="15">
      <c r="A684" s="1" t="s">
        <v>928</v>
      </c>
      <c r="B684" s="1" t="s">
        <v>0</v>
      </c>
      <c r="C684" s="1" t="s">
        <v>3</v>
      </c>
      <c r="D684" s="1" t="s">
        <v>533</v>
      </c>
      <c r="E684" s="11">
        <v>42470</v>
      </c>
      <c r="F684" s="7">
        <v>43266</v>
      </c>
    </row>
    <row r="685" spans="1:6" ht="15">
      <c r="A685" s="1" t="s">
        <v>929</v>
      </c>
      <c r="B685" s="1" t="s">
        <v>0</v>
      </c>
      <c r="C685" s="1" t="s">
        <v>3</v>
      </c>
      <c r="D685" s="1" t="s">
        <v>533</v>
      </c>
      <c r="E685" s="11">
        <v>106500</v>
      </c>
      <c r="F685" s="7">
        <v>43416</v>
      </c>
    </row>
    <row r="686" spans="1:6" ht="15">
      <c r="A686" s="1" t="s">
        <v>930</v>
      </c>
      <c r="B686" s="1" t="s">
        <v>0</v>
      </c>
      <c r="C686" s="1" t="s">
        <v>3</v>
      </c>
      <c r="D686" s="1" t="s">
        <v>931</v>
      </c>
      <c r="E686" s="11">
        <v>61500</v>
      </c>
      <c r="F686" s="7">
        <v>43410</v>
      </c>
    </row>
    <row r="687" spans="1:6" ht="15">
      <c r="A687" s="1" t="s">
        <v>932</v>
      </c>
      <c r="B687" s="1" t="s">
        <v>0</v>
      </c>
      <c r="C687" s="1" t="s">
        <v>3</v>
      </c>
      <c r="D687" s="1" t="s">
        <v>222</v>
      </c>
      <c r="E687" s="11">
        <v>176900</v>
      </c>
      <c r="F687" s="7">
        <v>43413</v>
      </c>
    </row>
    <row r="688" spans="1:6" ht="15">
      <c r="A688" s="1" t="s">
        <v>933</v>
      </c>
      <c r="B688" s="1" t="s">
        <v>0</v>
      </c>
      <c r="C688" s="1" t="s">
        <v>3</v>
      </c>
      <c r="D688" s="1" t="s">
        <v>934</v>
      </c>
      <c r="E688" s="11">
        <f>150000+9500</f>
        <v>159500</v>
      </c>
      <c r="F688" s="7">
        <v>43413</v>
      </c>
    </row>
    <row r="689" spans="1:6" ht="15">
      <c r="A689" s="1" t="s">
        <v>935</v>
      </c>
      <c r="B689" s="1" t="s">
        <v>0</v>
      </c>
      <c r="C689" s="1" t="s">
        <v>3</v>
      </c>
      <c r="D689" s="1" t="s">
        <v>46</v>
      </c>
      <c r="E689" s="11">
        <v>0</v>
      </c>
      <c r="F689" s="7">
        <v>43413</v>
      </c>
    </row>
    <row r="690" spans="1:6" ht="15">
      <c r="A690" s="1" t="s">
        <v>528</v>
      </c>
      <c r="B690" s="1" t="s">
        <v>0</v>
      </c>
      <c r="C690" s="1" t="s">
        <v>3</v>
      </c>
      <c r="D690" s="1" t="s">
        <v>222</v>
      </c>
      <c r="E690" s="11">
        <v>149800</v>
      </c>
      <c r="F690" s="7">
        <v>43413</v>
      </c>
    </row>
    <row r="691" spans="1:6" ht="15">
      <c r="A691" s="6" t="s">
        <v>936</v>
      </c>
      <c r="B691" s="1" t="s">
        <v>0</v>
      </c>
      <c r="C691" s="1" t="s">
        <v>34</v>
      </c>
      <c r="D691" s="1" t="s">
        <v>73</v>
      </c>
      <c r="E691" s="11">
        <f>436459.75+20000</f>
        <v>456459.75</v>
      </c>
      <c r="F691" s="7">
        <v>43417</v>
      </c>
    </row>
    <row r="692" spans="1:6" ht="15">
      <c r="A692" s="6" t="s">
        <v>937</v>
      </c>
      <c r="B692" s="1" t="s">
        <v>0</v>
      </c>
      <c r="C692" s="1" t="s">
        <v>76</v>
      </c>
      <c r="D692" s="1" t="s">
        <v>73</v>
      </c>
      <c r="E692" s="11">
        <f>669651.44+20000</f>
        <v>689651.44</v>
      </c>
      <c r="F692" s="7">
        <v>43417</v>
      </c>
    </row>
    <row r="693" spans="1:6" ht="15">
      <c r="A693" s="6" t="s">
        <v>938</v>
      </c>
      <c r="B693" s="1" t="s">
        <v>0</v>
      </c>
      <c r="C693" s="1" t="s">
        <v>19</v>
      </c>
      <c r="D693" s="1" t="s">
        <v>73</v>
      </c>
      <c r="E693" s="11">
        <f>1279937.52+27000</f>
        <v>1306937.52</v>
      </c>
      <c r="F693" s="7">
        <v>43417</v>
      </c>
    </row>
    <row r="694" spans="1:6" ht="15">
      <c r="A694" s="6" t="s">
        <v>939</v>
      </c>
      <c r="B694" s="1" t="s">
        <v>0</v>
      </c>
      <c r="C694" s="1" t="s">
        <v>76</v>
      </c>
      <c r="D694" s="1" t="s">
        <v>73</v>
      </c>
      <c r="E694" s="11">
        <v>63026.33</v>
      </c>
      <c r="F694" s="7">
        <v>43417</v>
      </c>
    </row>
    <row r="695" spans="1:6" ht="15">
      <c r="A695" s="1" t="s">
        <v>940</v>
      </c>
      <c r="B695" s="1" t="s">
        <v>0</v>
      </c>
      <c r="C695" s="1" t="s">
        <v>3</v>
      </c>
      <c r="D695" s="1" t="s">
        <v>147</v>
      </c>
      <c r="E695" s="11">
        <v>148000</v>
      </c>
      <c r="F695" s="8"/>
    </row>
    <row r="696" spans="1:6" ht="15">
      <c r="A696" s="1" t="s">
        <v>941</v>
      </c>
      <c r="B696" s="1" t="s">
        <v>0</v>
      </c>
      <c r="C696" s="1" t="s">
        <v>3</v>
      </c>
      <c r="D696" s="1" t="s">
        <v>214</v>
      </c>
      <c r="E696" s="11">
        <v>120000</v>
      </c>
      <c r="F696" s="7">
        <v>43418</v>
      </c>
    </row>
    <row r="697" spans="1:6" ht="26.25">
      <c r="A697" s="1" t="s">
        <v>942</v>
      </c>
      <c r="B697" s="1" t="s">
        <v>0</v>
      </c>
      <c r="C697" s="1" t="s">
        <v>5</v>
      </c>
      <c r="D697" s="1" t="s">
        <v>943</v>
      </c>
      <c r="E697" s="11">
        <v>150300</v>
      </c>
      <c r="F697" s="7">
        <v>43419</v>
      </c>
    </row>
    <row r="698" spans="1:6" ht="15">
      <c r="A698" s="1" t="s">
        <v>944</v>
      </c>
      <c r="B698" s="1" t="s">
        <v>0</v>
      </c>
      <c r="C698" s="1" t="s">
        <v>3</v>
      </c>
      <c r="D698" s="1" t="s">
        <v>945</v>
      </c>
      <c r="E698" s="11">
        <v>545925</v>
      </c>
      <c r="F698" s="7">
        <v>43419</v>
      </c>
    </row>
    <row r="699" spans="1:6" ht="15">
      <c r="A699" s="1" t="s">
        <v>656</v>
      </c>
      <c r="B699" s="1" t="s">
        <v>0</v>
      </c>
      <c r="C699" s="1" t="s">
        <v>3</v>
      </c>
      <c r="D699" s="1" t="s">
        <v>945</v>
      </c>
      <c r="E699" s="11">
        <v>588825</v>
      </c>
      <c r="F699" s="7">
        <v>43419</v>
      </c>
    </row>
    <row r="700" spans="1:6" ht="15">
      <c r="A700" s="1" t="s">
        <v>946</v>
      </c>
      <c r="B700" s="1" t="s">
        <v>0</v>
      </c>
      <c r="C700" s="1" t="s">
        <v>3</v>
      </c>
      <c r="D700" s="1" t="s">
        <v>947</v>
      </c>
      <c r="E700" s="11">
        <v>128760</v>
      </c>
      <c r="F700" s="7"/>
    </row>
    <row r="701" spans="1:6" ht="15">
      <c r="A701" s="1" t="s">
        <v>948</v>
      </c>
      <c r="B701" s="1" t="s">
        <v>0</v>
      </c>
      <c r="C701" s="1" t="s">
        <v>3</v>
      </c>
      <c r="D701" s="1" t="s">
        <v>4</v>
      </c>
      <c r="E701" s="11">
        <v>12000</v>
      </c>
      <c r="F701" s="7">
        <v>43410</v>
      </c>
    </row>
    <row r="702" spans="1:6" ht="15">
      <c r="A702" s="1" t="s">
        <v>949</v>
      </c>
      <c r="B702" s="1" t="s">
        <v>0</v>
      </c>
      <c r="C702" s="1" t="s">
        <v>3</v>
      </c>
      <c r="D702" s="1" t="s">
        <v>24</v>
      </c>
      <c r="E702" s="11">
        <v>182600</v>
      </c>
      <c r="F702" s="7">
        <v>43419</v>
      </c>
    </row>
    <row r="703" spans="1:6" ht="15">
      <c r="A703" s="1" t="s">
        <v>950</v>
      </c>
      <c r="B703" s="1" t="s">
        <v>0</v>
      </c>
      <c r="C703" s="1" t="s">
        <v>3</v>
      </c>
      <c r="D703" s="1" t="s">
        <v>951</v>
      </c>
      <c r="E703" s="11">
        <v>150000</v>
      </c>
      <c r="F703" s="7">
        <v>43423</v>
      </c>
    </row>
    <row r="704" spans="1:6" ht="15">
      <c r="A704" s="1" t="s">
        <v>952</v>
      </c>
      <c r="B704" s="1" t="s">
        <v>0</v>
      </c>
      <c r="C704" s="1" t="s">
        <v>3</v>
      </c>
      <c r="D704" s="1" t="s">
        <v>953</v>
      </c>
      <c r="E704" s="11">
        <v>152000</v>
      </c>
      <c r="F704" s="7">
        <v>43423</v>
      </c>
    </row>
    <row r="705" spans="1:6" ht="15">
      <c r="A705" s="1" t="s">
        <v>954</v>
      </c>
      <c r="B705" s="1" t="s">
        <v>0</v>
      </c>
      <c r="C705" s="1" t="s">
        <v>3</v>
      </c>
      <c r="D705" s="1" t="s">
        <v>955</v>
      </c>
      <c r="E705" s="11">
        <f>112500+23471</f>
        <v>135971</v>
      </c>
      <c r="F705" s="7">
        <v>43423</v>
      </c>
    </row>
    <row r="706" spans="1:6" ht="26.25">
      <c r="A706" s="1" t="s">
        <v>725</v>
      </c>
      <c r="B706" s="1" t="s">
        <v>0</v>
      </c>
      <c r="C706" s="1" t="s">
        <v>726</v>
      </c>
      <c r="D706" s="1" t="s">
        <v>728</v>
      </c>
      <c r="E706" s="11">
        <v>1525558</v>
      </c>
      <c r="F706" s="7">
        <v>43423</v>
      </c>
    </row>
    <row r="707" spans="1:6" ht="26.25">
      <c r="A707" s="1" t="s">
        <v>725</v>
      </c>
      <c r="B707" s="1" t="s">
        <v>0</v>
      </c>
      <c r="C707" s="1" t="s">
        <v>726</v>
      </c>
      <c r="D707" s="1" t="s">
        <v>728</v>
      </c>
      <c r="E707" s="11">
        <v>680000</v>
      </c>
      <c r="F707" s="7">
        <v>43399</v>
      </c>
    </row>
    <row r="708" spans="1:6" ht="15">
      <c r="A708" s="1" t="s">
        <v>956</v>
      </c>
      <c r="B708" s="1" t="s">
        <v>0</v>
      </c>
      <c r="C708" s="1" t="s">
        <v>34</v>
      </c>
      <c r="D708" s="1" t="s">
        <v>129</v>
      </c>
      <c r="E708" s="11">
        <f>37680*78</f>
        <v>2939040</v>
      </c>
      <c r="F708" s="7">
        <v>43423</v>
      </c>
    </row>
    <row r="709" spans="1:6" ht="15">
      <c r="A709" s="1" t="s">
        <v>957</v>
      </c>
      <c r="B709" s="1" t="s">
        <v>0</v>
      </c>
      <c r="C709" s="1" t="s">
        <v>3</v>
      </c>
      <c r="D709" s="1" t="s">
        <v>217</v>
      </c>
      <c r="E709" s="11">
        <v>210000</v>
      </c>
      <c r="F709" s="7">
        <v>43423</v>
      </c>
    </row>
    <row r="710" spans="1:6" ht="39">
      <c r="A710" s="1" t="s">
        <v>958</v>
      </c>
      <c r="B710" s="1" t="s">
        <v>0</v>
      </c>
      <c r="C710" s="1" t="s">
        <v>959</v>
      </c>
      <c r="D710" s="1" t="s">
        <v>960</v>
      </c>
      <c r="E710" s="11">
        <f>12000+104200+38500</f>
        <v>154700</v>
      </c>
      <c r="F710" s="7">
        <v>43426</v>
      </c>
    </row>
    <row r="711" spans="1:6" ht="15">
      <c r="A711" s="1" t="s">
        <v>961</v>
      </c>
      <c r="B711" s="1" t="s">
        <v>0</v>
      </c>
      <c r="C711" s="1" t="s">
        <v>88</v>
      </c>
      <c r="D711" s="1" t="s">
        <v>962</v>
      </c>
      <c r="E711" s="11">
        <f>370000+1586200+824040</f>
        <v>2780240</v>
      </c>
      <c r="F711" s="7">
        <v>43426</v>
      </c>
    </row>
    <row r="712" spans="1:6" ht="15">
      <c r="A712" s="1" t="s">
        <v>963</v>
      </c>
      <c r="B712" s="1" t="s">
        <v>0</v>
      </c>
      <c r="C712" s="1" t="s">
        <v>88</v>
      </c>
      <c r="D712" s="1" t="s">
        <v>115</v>
      </c>
      <c r="E712" s="11">
        <f>76.05*(50+53187.8)+30000</f>
        <v>4078734.69</v>
      </c>
      <c r="F712" s="7">
        <v>43426</v>
      </c>
    </row>
    <row r="713" spans="1:6" ht="15">
      <c r="A713" s="1" t="s">
        <v>964</v>
      </c>
      <c r="B713" s="1" t="s">
        <v>0</v>
      </c>
      <c r="C713" s="1" t="s">
        <v>19</v>
      </c>
      <c r="D713" s="1" t="s">
        <v>4</v>
      </c>
      <c r="E713" s="11">
        <v>90000</v>
      </c>
      <c r="F713" s="7">
        <v>43427</v>
      </c>
    </row>
    <row r="714" spans="1:6" ht="15">
      <c r="A714" s="1" t="s">
        <v>965</v>
      </c>
      <c r="B714" s="1" t="s">
        <v>0</v>
      </c>
      <c r="C714" s="1" t="s">
        <v>3</v>
      </c>
      <c r="D714" s="1" t="s">
        <v>966</v>
      </c>
      <c r="E714" s="11">
        <v>272000</v>
      </c>
      <c r="F714" s="7">
        <v>43427</v>
      </c>
    </row>
    <row r="715" spans="1:6" ht="15">
      <c r="A715" s="1" t="s">
        <v>967</v>
      </c>
      <c r="B715" s="1" t="s">
        <v>0</v>
      </c>
      <c r="C715" s="1" t="s">
        <v>1</v>
      </c>
      <c r="D715" s="1" t="s">
        <v>94</v>
      </c>
      <c r="E715" s="11">
        <v>53200</v>
      </c>
      <c r="F715" s="7">
        <v>43427</v>
      </c>
    </row>
    <row r="716" spans="1:6" ht="15">
      <c r="A716" s="1" t="s">
        <v>968</v>
      </c>
      <c r="B716" s="1" t="s">
        <v>0</v>
      </c>
      <c r="C716" s="1" t="s">
        <v>76</v>
      </c>
      <c r="D716" s="1" t="s">
        <v>201</v>
      </c>
      <c r="E716" s="11">
        <f>77.35*(660.42+50)+30000</f>
        <v>84950.986999999994</v>
      </c>
      <c r="F716" s="7">
        <v>43430</v>
      </c>
    </row>
    <row r="717" spans="1:6" ht="15">
      <c r="A717" s="1" t="s">
        <v>969</v>
      </c>
      <c r="B717" s="1" t="s">
        <v>0</v>
      </c>
      <c r="C717" s="1" t="s">
        <v>1</v>
      </c>
      <c r="D717" s="1" t="s">
        <v>970</v>
      </c>
      <c r="E717" s="11">
        <f>77.35*(10000+50)</f>
        <v>777367.5</v>
      </c>
      <c r="F717" s="7">
        <v>43430</v>
      </c>
    </row>
    <row r="718" spans="1:6" ht="15">
      <c r="A718" s="1" t="s">
        <v>971</v>
      </c>
      <c r="B718" s="1" t="s">
        <v>226</v>
      </c>
      <c r="C718" s="1" t="s">
        <v>34</v>
      </c>
      <c r="D718" s="1" t="s">
        <v>772</v>
      </c>
      <c r="E718" s="11">
        <v>389200</v>
      </c>
      <c r="F718" s="7">
        <v>43430</v>
      </c>
    </row>
    <row r="719" spans="1:6" ht="15">
      <c r="A719" s="1" t="s">
        <v>972</v>
      </c>
      <c r="B719" s="1" t="s">
        <v>0</v>
      </c>
      <c r="C719" s="1" t="s">
        <v>3</v>
      </c>
      <c r="D719" s="1" t="s">
        <v>973</v>
      </c>
      <c r="E719" s="11">
        <v>39800</v>
      </c>
      <c r="F719" s="7"/>
    </row>
    <row r="720" spans="1:6" ht="15">
      <c r="A720" s="1" t="s">
        <v>974</v>
      </c>
      <c r="B720" s="1" t="s">
        <v>0</v>
      </c>
      <c r="C720" s="1" t="s">
        <v>1</v>
      </c>
      <c r="D720" s="1" t="s">
        <v>66</v>
      </c>
      <c r="E720" s="11">
        <v>47760</v>
      </c>
      <c r="F720" s="7">
        <v>43437</v>
      </c>
    </row>
    <row r="721" spans="1:6" ht="15">
      <c r="A721" s="1" t="s">
        <v>975</v>
      </c>
      <c r="B721" s="1" t="s">
        <v>0</v>
      </c>
      <c r="C721" s="1" t="s">
        <v>1</v>
      </c>
      <c r="D721" s="1" t="s">
        <v>66</v>
      </c>
      <c r="E721" s="11">
        <v>23880</v>
      </c>
      <c r="F721" s="7">
        <v>43438</v>
      </c>
    </row>
    <row r="722" spans="1:6" ht="15">
      <c r="A722" s="1" t="s">
        <v>976</v>
      </c>
      <c r="B722" s="1" t="s">
        <v>0</v>
      </c>
      <c r="C722" s="1" t="s">
        <v>3</v>
      </c>
      <c r="D722" s="1" t="s">
        <v>24</v>
      </c>
      <c r="E722" s="11">
        <v>183200</v>
      </c>
      <c r="F722" s="7">
        <v>43438</v>
      </c>
    </row>
    <row r="723" spans="1:6" ht="15">
      <c r="A723" s="1" t="s">
        <v>977</v>
      </c>
      <c r="B723" s="1" t="s">
        <v>23</v>
      </c>
      <c r="C723" s="1" t="s">
        <v>978</v>
      </c>
      <c r="D723" s="1" t="s">
        <v>42</v>
      </c>
      <c r="E723" s="11">
        <v>85000</v>
      </c>
      <c r="F723" s="7">
        <v>43438</v>
      </c>
    </row>
    <row r="724" spans="1:6" ht="15">
      <c r="A724" s="1" t="s">
        <v>979</v>
      </c>
      <c r="B724" s="1" t="s">
        <v>0</v>
      </c>
      <c r="C724" s="1" t="s">
        <v>3</v>
      </c>
      <c r="D724" s="1" t="s">
        <v>9</v>
      </c>
      <c r="E724" s="11">
        <v>120000</v>
      </c>
      <c r="F724" s="7">
        <v>43438</v>
      </c>
    </row>
    <row r="725" spans="1:6" ht="26.25">
      <c r="A725" s="1" t="s">
        <v>980</v>
      </c>
      <c r="B725" s="1" t="s">
        <v>0</v>
      </c>
      <c r="C725" s="1" t="s">
        <v>768</v>
      </c>
      <c r="D725" s="1" t="s">
        <v>201</v>
      </c>
      <c r="E725" s="11">
        <f>2935*77</f>
        <v>225995</v>
      </c>
      <c r="F725" s="7">
        <v>43438</v>
      </c>
    </row>
    <row r="726" spans="1:6" ht="26.25">
      <c r="A726" s="1" t="s">
        <v>981</v>
      </c>
      <c r="B726" s="1" t="s">
        <v>0</v>
      </c>
      <c r="C726" s="1" t="s">
        <v>982</v>
      </c>
      <c r="D726" s="1" t="s">
        <v>9</v>
      </c>
      <c r="E726" s="11">
        <v>152500</v>
      </c>
      <c r="F726" s="7">
        <v>43438</v>
      </c>
    </row>
    <row r="727" spans="1:6" ht="15">
      <c r="A727" s="1" t="s">
        <v>983</v>
      </c>
      <c r="B727" s="1" t="s">
        <v>0</v>
      </c>
      <c r="C727" s="1" t="s">
        <v>76</v>
      </c>
      <c r="D727" s="1" t="s">
        <v>984</v>
      </c>
      <c r="E727" s="11">
        <v>43750</v>
      </c>
      <c r="F727" s="7">
        <v>43439</v>
      </c>
    </row>
    <row r="728" spans="1:6" ht="15">
      <c r="A728" s="1" t="s">
        <v>985</v>
      </c>
      <c r="B728" s="1" t="s">
        <v>0</v>
      </c>
      <c r="C728" s="1" t="s">
        <v>112</v>
      </c>
      <c r="D728" s="1" t="s">
        <v>986</v>
      </c>
      <c r="E728" s="11">
        <v>99500</v>
      </c>
      <c r="F728" s="7">
        <v>43440</v>
      </c>
    </row>
    <row r="729" spans="1:6" ht="15">
      <c r="A729" s="1" t="s">
        <v>987</v>
      </c>
      <c r="B729" s="1" t="s">
        <v>0</v>
      </c>
      <c r="C729" s="1" t="s">
        <v>1</v>
      </c>
      <c r="D729" s="1" t="s">
        <v>42</v>
      </c>
      <c r="E729" s="11">
        <v>255000</v>
      </c>
      <c r="F729" s="7">
        <v>43440</v>
      </c>
    </row>
    <row r="730" spans="1:6" ht="15">
      <c r="A730" s="1" t="s">
        <v>27</v>
      </c>
      <c r="B730" s="1" t="s">
        <v>0</v>
      </c>
      <c r="D730" s="1" t="s">
        <v>4</v>
      </c>
      <c r="E730" s="11">
        <v>32000</v>
      </c>
      <c r="F730" s="7">
        <v>43440</v>
      </c>
    </row>
    <row r="731" spans="1:6" ht="15">
      <c r="A731" s="1" t="s">
        <v>988</v>
      </c>
      <c r="B731" s="1" t="s">
        <v>0</v>
      </c>
      <c r="C731" s="1" t="s">
        <v>3</v>
      </c>
      <c r="D731" s="1" t="s">
        <v>190</v>
      </c>
      <c r="E731" s="11">
        <v>142000</v>
      </c>
      <c r="F731" s="7">
        <v>43546</v>
      </c>
    </row>
    <row r="732" spans="1:6" ht="15">
      <c r="A732" s="1" t="s">
        <v>989</v>
      </c>
      <c r="B732" s="1" t="s">
        <v>0</v>
      </c>
      <c r="C732" s="1" t="s">
        <v>3</v>
      </c>
      <c r="D732" s="1" t="s">
        <v>217</v>
      </c>
      <c r="E732" s="11">
        <v>145200</v>
      </c>
      <c r="F732" s="7">
        <v>43402</v>
      </c>
    </row>
    <row r="733" spans="1:6" ht="15">
      <c r="A733" s="1" t="s">
        <v>990</v>
      </c>
      <c r="B733" s="1" t="s">
        <v>0</v>
      </c>
      <c r="C733" s="1" t="s">
        <v>3</v>
      </c>
      <c r="D733" s="1" t="s">
        <v>991</v>
      </c>
      <c r="E733" s="11">
        <v>290100</v>
      </c>
      <c r="F733" s="15">
        <v>43503</v>
      </c>
    </row>
    <row r="734" spans="1:6" ht="15">
      <c r="A734" s="1" t="s">
        <v>992</v>
      </c>
      <c r="B734" s="1" t="s">
        <v>0</v>
      </c>
      <c r="C734" s="1" t="s">
        <v>19</v>
      </c>
      <c r="D734" s="1" t="s">
        <v>993</v>
      </c>
      <c r="E734" s="11">
        <f>(3157*3+3177+200)*77.1</f>
        <v>990580.79999999993</v>
      </c>
      <c r="F734" s="7">
        <v>43444</v>
      </c>
    </row>
    <row r="735" spans="1:6" ht="15">
      <c r="A735" s="1" t="s">
        <v>994</v>
      </c>
      <c r="B735" s="1" t="s">
        <v>0</v>
      </c>
      <c r="C735" s="1" t="s">
        <v>3</v>
      </c>
      <c r="D735" s="1" t="s">
        <v>991</v>
      </c>
      <c r="E735" s="11">
        <v>259100</v>
      </c>
      <c r="F735" s="15">
        <v>43503</v>
      </c>
    </row>
    <row r="736" spans="1:6" ht="15">
      <c r="A736" s="1" t="s">
        <v>995</v>
      </c>
      <c r="B736" s="1" t="s">
        <v>0</v>
      </c>
      <c r="C736" s="1" t="s">
        <v>3</v>
      </c>
      <c r="D736" s="1" t="s">
        <v>991</v>
      </c>
      <c r="E736" s="11">
        <v>257500</v>
      </c>
      <c r="F736" s="15">
        <v>43503</v>
      </c>
    </row>
    <row r="737" spans="1:6" ht="15">
      <c r="A737" s="1" t="s">
        <v>996</v>
      </c>
      <c r="B737" s="1" t="s">
        <v>0</v>
      </c>
      <c r="C737" s="1" t="s">
        <v>3</v>
      </c>
      <c r="D737" s="1" t="s">
        <v>991</v>
      </c>
      <c r="E737" s="11">
        <v>285000</v>
      </c>
      <c r="F737" s="15">
        <v>43503</v>
      </c>
    </row>
    <row r="738" spans="1:6" ht="15">
      <c r="A738" s="1" t="s">
        <v>69</v>
      </c>
      <c r="B738" s="1" t="s">
        <v>0</v>
      </c>
      <c r="C738" s="1" t="s">
        <v>3</v>
      </c>
      <c r="D738" s="1" t="s">
        <v>997</v>
      </c>
      <c r="E738" s="11">
        <v>76000</v>
      </c>
      <c r="F738" s="7">
        <v>43430</v>
      </c>
    </row>
    <row r="739" spans="1:6" ht="15">
      <c r="A739" s="1" t="s">
        <v>998</v>
      </c>
      <c r="B739" s="1" t="s">
        <v>21</v>
      </c>
      <c r="C739" s="1" t="s">
        <v>999</v>
      </c>
      <c r="D739" s="1" t="s">
        <v>1000</v>
      </c>
      <c r="E739" s="11">
        <v>479095</v>
      </c>
      <c r="F739" s="7">
        <v>43445</v>
      </c>
    </row>
    <row r="740" spans="1:6" ht="15">
      <c r="A740" s="1" t="s">
        <v>1001</v>
      </c>
      <c r="B740" s="1" t="s">
        <v>0</v>
      </c>
      <c r="C740" s="1" t="s">
        <v>132</v>
      </c>
      <c r="D740" s="1" t="s">
        <v>1002</v>
      </c>
      <c r="E740" s="11">
        <v>30000</v>
      </c>
      <c r="F740" s="7">
        <v>43446</v>
      </c>
    </row>
    <row r="741" spans="1:6" ht="15">
      <c r="A741" s="1" t="s">
        <v>71</v>
      </c>
      <c r="B741" s="1" t="s">
        <v>0</v>
      </c>
      <c r="C741" s="1" t="s">
        <v>132</v>
      </c>
      <c r="D741" s="1" t="s">
        <v>1003</v>
      </c>
      <c r="E741" s="11">
        <v>30000</v>
      </c>
      <c r="F741" s="7">
        <v>43446</v>
      </c>
    </row>
    <row r="742" spans="1:6" ht="15">
      <c r="A742" s="1" t="s">
        <v>1004</v>
      </c>
      <c r="B742" s="1" t="s">
        <v>0</v>
      </c>
      <c r="C742" s="1" t="s">
        <v>34</v>
      </c>
      <c r="D742" s="1" t="s">
        <v>1005</v>
      </c>
      <c r="E742" s="11">
        <f>47488*77</f>
        <v>3656576</v>
      </c>
      <c r="F742" s="7">
        <v>43446</v>
      </c>
    </row>
    <row r="743" spans="1:6" ht="15">
      <c r="A743" s="1" t="s">
        <v>1006</v>
      </c>
      <c r="B743" s="1" t="s">
        <v>0</v>
      </c>
      <c r="C743" s="1" t="s">
        <v>3</v>
      </c>
      <c r="D743" s="1" t="s">
        <v>1007</v>
      </c>
      <c r="E743" s="11">
        <v>74570</v>
      </c>
      <c r="F743" s="7"/>
    </row>
    <row r="744" spans="1:6" ht="15">
      <c r="A744" s="1" t="s">
        <v>1008</v>
      </c>
      <c r="B744" s="1" t="s">
        <v>0</v>
      </c>
      <c r="C744" s="1" t="s">
        <v>3</v>
      </c>
      <c r="D744" s="1" t="s">
        <v>1009</v>
      </c>
      <c r="E744" s="11">
        <v>120000</v>
      </c>
      <c r="F744" s="7">
        <v>43453</v>
      </c>
    </row>
    <row r="745" spans="1:6" ht="26.25">
      <c r="A745" s="1" t="s">
        <v>981</v>
      </c>
      <c r="B745" s="1" t="s">
        <v>0</v>
      </c>
      <c r="C745" s="1" t="s">
        <v>982</v>
      </c>
      <c r="D745" s="1" t="s">
        <v>9</v>
      </c>
      <c r="E745" s="11">
        <v>70000</v>
      </c>
      <c r="F745" s="7">
        <v>43454</v>
      </c>
    </row>
    <row r="746" spans="1:6" ht="15">
      <c r="A746" s="1" t="s">
        <v>1010</v>
      </c>
      <c r="B746" s="1" t="s">
        <v>0</v>
      </c>
      <c r="C746" s="1" t="s">
        <v>19</v>
      </c>
      <c r="D746" s="1" t="s">
        <v>1011</v>
      </c>
      <c r="E746" s="11">
        <v>525000</v>
      </c>
      <c r="F746" s="7">
        <v>43455</v>
      </c>
    </row>
    <row r="747" spans="1:6" ht="15">
      <c r="A747" s="1" t="s">
        <v>127</v>
      </c>
      <c r="B747" s="1" t="s">
        <v>0</v>
      </c>
      <c r="C747" s="1" t="s">
        <v>128</v>
      </c>
      <c r="D747" s="1" t="s">
        <v>49</v>
      </c>
      <c r="E747" s="11">
        <v>22000</v>
      </c>
      <c r="F747" s="7">
        <v>43455</v>
      </c>
    </row>
    <row r="748" spans="1:6" ht="26.25">
      <c r="A748" s="1" t="s">
        <v>721</v>
      </c>
      <c r="B748" s="1" t="s">
        <v>0</v>
      </c>
      <c r="C748" s="1" t="s">
        <v>1012</v>
      </c>
      <c r="D748" s="1" t="s">
        <v>716</v>
      </c>
      <c r="E748" s="11">
        <f>8500*78</f>
        <v>663000</v>
      </c>
      <c r="F748" s="7">
        <v>43453</v>
      </c>
    </row>
    <row r="749" spans="1:6" ht="15">
      <c r="A749" s="1" t="s">
        <v>1013</v>
      </c>
      <c r="B749" s="1" t="s">
        <v>0</v>
      </c>
      <c r="C749" s="1" t="s">
        <v>3</v>
      </c>
      <c r="D749" s="1" t="s">
        <v>217</v>
      </c>
      <c r="E749" s="11">
        <v>140000</v>
      </c>
      <c r="F749" s="7">
        <v>43453</v>
      </c>
    </row>
    <row r="750" spans="1:6" ht="26.25">
      <c r="A750" s="1" t="s">
        <v>1014</v>
      </c>
      <c r="B750" s="1" t="s">
        <v>0</v>
      </c>
      <c r="C750" s="1" t="s">
        <v>1015</v>
      </c>
      <c r="D750" s="1" t="s">
        <v>1016</v>
      </c>
      <c r="E750" s="11">
        <v>110000</v>
      </c>
      <c r="F750" s="7">
        <v>43458</v>
      </c>
    </row>
    <row r="751" spans="1:6" ht="15">
      <c r="A751" s="1" t="s">
        <v>1017</v>
      </c>
      <c r="B751" s="1" t="s">
        <v>0</v>
      </c>
      <c r="C751" s="1" t="s">
        <v>3</v>
      </c>
      <c r="D751" s="1" t="s">
        <v>934</v>
      </c>
      <c r="E751" s="11">
        <v>135000</v>
      </c>
      <c r="F751" s="7">
        <v>43460</v>
      </c>
    </row>
    <row r="752" spans="1:6" ht="15">
      <c r="A752" s="1" t="s">
        <v>1018</v>
      </c>
      <c r="B752" s="1" t="s">
        <v>0</v>
      </c>
      <c r="C752" s="1" t="s">
        <v>132</v>
      </c>
      <c r="D752" s="1" t="s">
        <v>4</v>
      </c>
      <c r="E752" s="11">
        <v>30000</v>
      </c>
      <c r="F752" s="7">
        <v>43461</v>
      </c>
    </row>
    <row r="753" spans="1:6" ht="15">
      <c r="A753" s="1" t="s">
        <v>1019</v>
      </c>
      <c r="B753" s="1" t="s">
        <v>0</v>
      </c>
      <c r="C753" s="1" t="s">
        <v>132</v>
      </c>
      <c r="D753" s="1" t="s">
        <v>4</v>
      </c>
      <c r="E753" s="11">
        <v>30000</v>
      </c>
      <c r="F753" s="7">
        <v>43461</v>
      </c>
    </row>
    <row r="754" spans="1:6" ht="15">
      <c r="A754" s="1" t="s">
        <v>1020</v>
      </c>
      <c r="B754" s="1" t="s">
        <v>0</v>
      </c>
      <c r="C754" s="1" t="s">
        <v>61</v>
      </c>
      <c r="D754" s="1" t="s">
        <v>62</v>
      </c>
      <c r="E754" s="11">
        <v>30000</v>
      </c>
      <c r="F754" s="7">
        <v>43461</v>
      </c>
    </row>
    <row r="755" spans="1:6" ht="15">
      <c r="A755" s="1" t="s">
        <v>1021</v>
      </c>
      <c r="B755" s="1" t="s">
        <v>0</v>
      </c>
      <c r="C755" s="1" t="s">
        <v>61</v>
      </c>
      <c r="D755" s="1" t="s">
        <v>62</v>
      </c>
      <c r="E755" s="11">
        <v>30000</v>
      </c>
      <c r="F755" s="7">
        <v>43461</v>
      </c>
    </row>
    <row r="756" spans="1:6" ht="15">
      <c r="A756" s="1" t="s">
        <v>1022</v>
      </c>
      <c r="B756" s="1" t="s">
        <v>0</v>
      </c>
      <c r="C756" s="1" t="s">
        <v>61</v>
      </c>
      <c r="D756" s="1" t="s">
        <v>62</v>
      </c>
      <c r="E756" s="11">
        <v>30000</v>
      </c>
      <c r="F756" s="7">
        <v>43461</v>
      </c>
    </row>
    <row r="757" spans="1:6" ht="15">
      <c r="A757" s="1" t="s">
        <v>1023</v>
      </c>
      <c r="B757" s="1" t="s">
        <v>0</v>
      </c>
      <c r="C757" s="1" t="s">
        <v>61</v>
      </c>
      <c r="D757" s="1" t="s">
        <v>62</v>
      </c>
      <c r="E757" s="11">
        <v>30000</v>
      </c>
      <c r="F757" s="7">
        <v>43461</v>
      </c>
    </row>
    <row r="758" spans="1:6" ht="15">
      <c r="A758" s="1" t="s">
        <v>1024</v>
      </c>
      <c r="B758" s="1" t="s">
        <v>0</v>
      </c>
      <c r="C758" s="1" t="s">
        <v>61</v>
      </c>
      <c r="D758" s="1" t="s">
        <v>62</v>
      </c>
      <c r="E758" s="11">
        <v>30000</v>
      </c>
      <c r="F758" s="7">
        <v>43461</v>
      </c>
    </row>
    <row r="759" spans="1:6" ht="15">
      <c r="A759" s="1" t="s">
        <v>1025</v>
      </c>
      <c r="B759" s="1" t="s">
        <v>0</v>
      </c>
      <c r="C759" s="1" t="s">
        <v>61</v>
      </c>
      <c r="D759" s="1" t="s">
        <v>62</v>
      </c>
      <c r="E759" s="11">
        <v>30000</v>
      </c>
      <c r="F759" s="7">
        <v>43461</v>
      </c>
    </row>
    <row r="760" spans="1:6" ht="15">
      <c r="A760" s="1" t="s">
        <v>1026</v>
      </c>
      <c r="B760" s="1" t="s">
        <v>0</v>
      </c>
      <c r="C760" s="1" t="s">
        <v>61</v>
      </c>
      <c r="D760" s="1" t="s">
        <v>62</v>
      </c>
      <c r="E760" s="11">
        <v>30000</v>
      </c>
      <c r="F760" s="7">
        <v>43461</v>
      </c>
    </row>
    <row r="761" spans="1:6" ht="15">
      <c r="A761" s="1" t="s">
        <v>149</v>
      </c>
      <c r="B761" s="1" t="s">
        <v>0</v>
      </c>
      <c r="C761" s="1" t="s">
        <v>61</v>
      </c>
      <c r="D761" s="1" t="s">
        <v>62</v>
      </c>
      <c r="E761" s="11">
        <v>30000</v>
      </c>
      <c r="F761" s="7">
        <v>43461</v>
      </c>
    </row>
    <row r="762" spans="1:6" ht="15">
      <c r="A762" s="1" t="s">
        <v>1027</v>
      </c>
      <c r="B762" s="1" t="s">
        <v>0</v>
      </c>
      <c r="C762" s="1" t="s">
        <v>61</v>
      </c>
      <c r="D762" s="1" t="s">
        <v>62</v>
      </c>
      <c r="E762" s="11">
        <v>30000</v>
      </c>
      <c r="F762" s="7">
        <v>43461</v>
      </c>
    </row>
    <row r="763" spans="1:6" ht="15">
      <c r="A763" s="1" t="s">
        <v>70</v>
      </c>
      <c r="B763" s="1" t="s">
        <v>0</v>
      </c>
      <c r="C763" s="1" t="s">
        <v>61</v>
      </c>
      <c r="D763" s="1" t="s">
        <v>62</v>
      </c>
      <c r="E763" s="11">
        <v>30000</v>
      </c>
      <c r="F763" s="7">
        <v>43461</v>
      </c>
    </row>
    <row r="764" spans="1:6" ht="15">
      <c r="A764" s="1" t="s">
        <v>1028</v>
      </c>
      <c r="B764" s="1" t="s">
        <v>0</v>
      </c>
      <c r="C764" s="1" t="s">
        <v>61</v>
      </c>
      <c r="D764" s="1" t="s">
        <v>62</v>
      </c>
      <c r="E764" s="11">
        <v>30000</v>
      </c>
      <c r="F764" s="7">
        <v>43461</v>
      </c>
    </row>
    <row r="765" spans="1:6" ht="15">
      <c r="A765" s="1" t="s">
        <v>1029</v>
      </c>
      <c r="B765" s="1" t="s">
        <v>0</v>
      </c>
      <c r="C765" s="1" t="s">
        <v>132</v>
      </c>
      <c r="D765" s="1" t="s">
        <v>4</v>
      </c>
      <c r="E765" s="11">
        <v>30000</v>
      </c>
      <c r="F765" s="7">
        <v>43461</v>
      </c>
    </row>
    <row r="766" spans="1:6" ht="15">
      <c r="A766" s="1" t="s">
        <v>1030</v>
      </c>
      <c r="B766" s="1" t="s">
        <v>0</v>
      </c>
      <c r="C766" s="1" t="s">
        <v>132</v>
      </c>
      <c r="D766" s="1" t="s">
        <v>4</v>
      </c>
      <c r="E766" s="11">
        <v>30000</v>
      </c>
      <c r="F766" s="7">
        <v>43461</v>
      </c>
    </row>
    <row r="767" spans="1:6" ht="15">
      <c r="A767" s="1" t="s">
        <v>1031</v>
      </c>
      <c r="B767" s="1" t="s">
        <v>0</v>
      </c>
      <c r="C767" s="1" t="s">
        <v>132</v>
      </c>
      <c r="D767" s="1" t="s">
        <v>4</v>
      </c>
      <c r="E767" s="11">
        <v>30000</v>
      </c>
      <c r="F767" s="7">
        <v>43461</v>
      </c>
    </row>
    <row r="768" spans="1:6" ht="15">
      <c r="A768" s="1" t="s">
        <v>1032</v>
      </c>
      <c r="B768" s="1" t="s">
        <v>0</v>
      </c>
      <c r="C768" s="1" t="s">
        <v>132</v>
      </c>
      <c r="D768" s="1" t="s">
        <v>4</v>
      </c>
      <c r="E768" s="11">
        <v>30000</v>
      </c>
      <c r="F768" s="7">
        <v>43461</v>
      </c>
    </row>
    <row r="769" spans="1:6" ht="15">
      <c r="A769" s="1" t="s">
        <v>1033</v>
      </c>
      <c r="B769" s="1" t="s">
        <v>0</v>
      </c>
      <c r="C769" s="1" t="s">
        <v>61</v>
      </c>
      <c r="D769" s="1" t="s">
        <v>62</v>
      </c>
      <c r="E769" s="11">
        <v>30000</v>
      </c>
      <c r="F769" s="7">
        <v>43461</v>
      </c>
    </row>
    <row r="770" spans="1:6" ht="15">
      <c r="A770" s="1" t="s">
        <v>1034</v>
      </c>
      <c r="B770" s="1" t="s">
        <v>0</v>
      </c>
      <c r="C770" s="1" t="s">
        <v>61</v>
      </c>
      <c r="D770" s="1" t="s">
        <v>62</v>
      </c>
      <c r="E770" s="11">
        <v>30000</v>
      </c>
      <c r="F770" s="7">
        <v>43461</v>
      </c>
    </row>
    <row r="771" spans="1:6" ht="15">
      <c r="A771" s="1" t="s">
        <v>1035</v>
      </c>
      <c r="B771" s="1" t="s">
        <v>0</v>
      </c>
      <c r="C771" s="1" t="s">
        <v>61</v>
      </c>
      <c r="D771" s="1" t="s">
        <v>62</v>
      </c>
      <c r="E771" s="11">
        <v>30000</v>
      </c>
      <c r="F771" s="7">
        <v>43461</v>
      </c>
    </row>
    <row r="772" spans="1:6" ht="15">
      <c r="A772" s="1" t="s">
        <v>292</v>
      </c>
      <c r="B772" s="1" t="s">
        <v>0</v>
      </c>
      <c r="C772" s="1" t="s">
        <v>61</v>
      </c>
      <c r="D772" s="1" t="s">
        <v>62</v>
      </c>
      <c r="E772" s="11">
        <v>30000</v>
      </c>
      <c r="F772" s="7">
        <v>43461</v>
      </c>
    </row>
    <row r="773" spans="1:6" ht="15">
      <c r="A773" s="1" t="s">
        <v>1036</v>
      </c>
      <c r="B773" s="1" t="s">
        <v>0</v>
      </c>
      <c r="C773" s="1" t="s">
        <v>61</v>
      </c>
      <c r="D773" s="1" t="s">
        <v>62</v>
      </c>
      <c r="E773" s="11">
        <v>30000</v>
      </c>
      <c r="F773" s="7">
        <v>43461</v>
      </c>
    </row>
    <row r="774" spans="1:6" ht="15">
      <c r="A774" s="1" t="s">
        <v>1037</v>
      </c>
      <c r="B774" s="1" t="s">
        <v>0</v>
      </c>
      <c r="C774" s="1" t="s">
        <v>61</v>
      </c>
      <c r="D774" s="1" t="s">
        <v>62</v>
      </c>
      <c r="E774" s="11">
        <v>30000</v>
      </c>
      <c r="F774" s="7">
        <v>43461</v>
      </c>
    </row>
    <row r="775" spans="1:6" ht="15">
      <c r="A775" s="1" t="s">
        <v>544</v>
      </c>
      <c r="B775" s="1" t="s">
        <v>0</v>
      </c>
      <c r="C775" s="1" t="s">
        <v>61</v>
      </c>
      <c r="D775" s="1" t="s">
        <v>62</v>
      </c>
      <c r="E775" s="11">
        <v>30000</v>
      </c>
      <c r="F775" s="7">
        <v>43461</v>
      </c>
    </row>
    <row r="776" spans="1:6" ht="15">
      <c r="A776" s="1" t="s">
        <v>148</v>
      </c>
      <c r="B776" s="1" t="s">
        <v>0</v>
      </c>
      <c r="C776" s="1" t="s">
        <v>61</v>
      </c>
      <c r="D776" s="1" t="s">
        <v>62</v>
      </c>
      <c r="E776" s="11">
        <v>30000</v>
      </c>
      <c r="F776" s="7">
        <v>43461</v>
      </c>
    </row>
    <row r="777" spans="1:6" ht="15">
      <c r="A777" s="1" t="s">
        <v>743</v>
      </c>
      <c r="B777" s="1" t="s">
        <v>0</v>
      </c>
      <c r="C777" s="1" t="s">
        <v>61</v>
      </c>
      <c r="D777" s="1" t="s">
        <v>62</v>
      </c>
      <c r="E777" s="11">
        <v>30000</v>
      </c>
      <c r="F777" s="7">
        <v>43461</v>
      </c>
    </row>
    <row r="778" spans="1:6" ht="15">
      <c r="A778" s="1" t="s">
        <v>1038</v>
      </c>
      <c r="B778" s="1" t="s">
        <v>0</v>
      </c>
      <c r="C778" s="1" t="s">
        <v>61</v>
      </c>
      <c r="D778" s="1" t="s">
        <v>62</v>
      </c>
      <c r="E778" s="11">
        <v>30000</v>
      </c>
      <c r="F778" s="7">
        <v>43461</v>
      </c>
    </row>
    <row r="779" spans="1:6" ht="15">
      <c r="A779" s="1" t="s">
        <v>1039</v>
      </c>
      <c r="B779" s="1" t="s">
        <v>0</v>
      </c>
      <c r="C779" s="1" t="s">
        <v>61</v>
      </c>
      <c r="D779" s="1" t="s">
        <v>62</v>
      </c>
      <c r="E779" s="11">
        <v>30000</v>
      </c>
      <c r="F779" s="7">
        <v>43461</v>
      </c>
    </row>
    <row r="780" spans="1:6" ht="15">
      <c r="A780" s="1" t="s">
        <v>1040</v>
      </c>
      <c r="B780" s="1" t="s">
        <v>0</v>
      </c>
      <c r="C780" s="1" t="s">
        <v>61</v>
      </c>
      <c r="D780" s="1" t="s">
        <v>62</v>
      </c>
      <c r="E780" s="11">
        <v>30000</v>
      </c>
      <c r="F780" s="7">
        <v>43461</v>
      </c>
    </row>
    <row r="781" spans="1:6" ht="15">
      <c r="A781" s="1" t="s">
        <v>310</v>
      </c>
      <c r="B781" s="1" t="s">
        <v>0</v>
      </c>
      <c r="C781" s="1" t="s">
        <v>61</v>
      </c>
      <c r="D781" s="1" t="s">
        <v>62</v>
      </c>
      <c r="E781" s="11">
        <v>30000</v>
      </c>
      <c r="F781" s="7">
        <v>43461</v>
      </c>
    </row>
    <row r="782" spans="1:6" ht="15">
      <c r="A782" s="1" t="s">
        <v>309</v>
      </c>
      <c r="B782" s="1" t="s">
        <v>0</v>
      </c>
      <c r="C782" s="1" t="s">
        <v>61</v>
      </c>
      <c r="D782" s="1" t="s">
        <v>62</v>
      </c>
      <c r="E782" s="11">
        <v>30000</v>
      </c>
      <c r="F782" s="7">
        <v>43461</v>
      </c>
    </row>
    <row r="783" spans="1:6" ht="15">
      <c r="A783" s="1" t="s">
        <v>1041</v>
      </c>
      <c r="B783" s="1" t="s">
        <v>0</v>
      </c>
      <c r="C783" s="1" t="s">
        <v>61</v>
      </c>
      <c r="D783" s="1" t="s">
        <v>62</v>
      </c>
      <c r="E783" s="11">
        <v>30000</v>
      </c>
      <c r="F783" s="7">
        <v>43461</v>
      </c>
    </row>
    <row r="784" spans="1:6" ht="15">
      <c r="A784" s="1" t="s">
        <v>1042</v>
      </c>
      <c r="B784" s="1" t="s">
        <v>0</v>
      </c>
      <c r="C784" s="1" t="s">
        <v>61</v>
      </c>
      <c r="D784" s="1" t="s">
        <v>62</v>
      </c>
      <c r="E784" s="11">
        <v>30000</v>
      </c>
      <c r="F784" s="7">
        <v>43461</v>
      </c>
    </row>
    <row r="785" spans="1:6" ht="15">
      <c r="A785" s="1" t="s">
        <v>1043</v>
      </c>
      <c r="B785" s="1" t="s">
        <v>0</v>
      </c>
      <c r="C785" s="1" t="s">
        <v>61</v>
      </c>
      <c r="D785" s="1" t="s">
        <v>62</v>
      </c>
      <c r="E785" s="11">
        <v>30000</v>
      </c>
      <c r="F785" s="7">
        <v>43461</v>
      </c>
    </row>
    <row r="786" spans="1:6" ht="15">
      <c r="A786" s="1" t="s">
        <v>1044</v>
      </c>
      <c r="B786" s="1" t="s">
        <v>0</v>
      </c>
      <c r="C786" s="1" t="s">
        <v>61</v>
      </c>
      <c r="D786" s="1" t="s">
        <v>62</v>
      </c>
      <c r="E786" s="11">
        <v>30000</v>
      </c>
      <c r="F786" s="7">
        <v>43446</v>
      </c>
    </row>
    <row r="787" spans="1:6" ht="15">
      <c r="A787" s="1" t="s">
        <v>1045</v>
      </c>
      <c r="B787" s="1" t="s">
        <v>0</v>
      </c>
      <c r="C787" s="1" t="s">
        <v>61</v>
      </c>
      <c r="D787" s="1" t="s">
        <v>62</v>
      </c>
      <c r="E787" s="11">
        <v>30000</v>
      </c>
      <c r="F787" s="7">
        <v>43446</v>
      </c>
    </row>
    <row r="788" spans="1:6" ht="15">
      <c r="A788" s="1" t="s">
        <v>1046</v>
      </c>
      <c r="B788" s="1" t="s">
        <v>0</v>
      </c>
      <c r="C788" s="1" t="s">
        <v>61</v>
      </c>
      <c r="D788" s="1" t="s">
        <v>62</v>
      </c>
      <c r="E788" s="11">
        <v>30000</v>
      </c>
      <c r="F788" s="7">
        <v>43446</v>
      </c>
    </row>
    <row r="789" spans="1:6" ht="15">
      <c r="A789" s="1" t="s">
        <v>1047</v>
      </c>
      <c r="B789" s="1" t="s">
        <v>130</v>
      </c>
      <c r="C789" s="1" t="s">
        <v>61</v>
      </c>
      <c r="D789" s="1" t="s">
        <v>62</v>
      </c>
      <c r="E789" s="11">
        <v>30000</v>
      </c>
      <c r="F789" s="7">
        <v>43446</v>
      </c>
    </row>
    <row r="790" spans="1:6" ht="15">
      <c r="A790" s="1" t="s">
        <v>101</v>
      </c>
      <c r="B790" s="1" t="s">
        <v>0</v>
      </c>
      <c r="C790" s="1" t="s">
        <v>61</v>
      </c>
      <c r="D790" s="1" t="s">
        <v>62</v>
      </c>
      <c r="E790" s="11">
        <v>30000</v>
      </c>
      <c r="F790" s="7">
        <v>43446</v>
      </c>
    </row>
    <row r="791" spans="1:6" ht="15">
      <c r="A791" s="1" t="s">
        <v>1048</v>
      </c>
      <c r="B791" s="1" t="s">
        <v>0</v>
      </c>
      <c r="C791" s="1" t="s">
        <v>132</v>
      </c>
      <c r="D791" s="1" t="s">
        <v>4</v>
      </c>
      <c r="E791" s="11">
        <v>30000</v>
      </c>
      <c r="F791" s="7">
        <v>43461</v>
      </c>
    </row>
    <row r="792" spans="1:6" ht="15">
      <c r="A792" s="1" t="s">
        <v>1049</v>
      </c>
      <c r="B792" s="1" t="s">
        <v>0</v>
      </c>
      <c r="C792" s="1" t="s">
        <v>132</v>
      </c>
      <c r="D792" s="1" t="s">
        <v>4</v>
      </c>
      <c r="E792" s="11">
        <v>30000</v>
      </c>
      <c r="F792" s="7">
        <v>43461</v>
      </c>
    </row>
    <row r="793" spans="1:6" ht="15">
      <c r="A793" s="1" t="s">
        <v>1050</v>
      </c>
      <c r="B793" s="1" t="s">
        <v>0</v>
      </c>
      <c r="C793" s="1" t="s">
        <v>3</v>
      </c>
      <c r="D793" s="1" t="s">
        <v>1051</v>
      </c>
      <c r="E793" s="11">
        <v>150000</v>
      </c>
      <c r="F793" s="7">
        <v>43453</v>
      </c>
    </row>
    <row r="794" spans="1:6" ht="15">
      <c r="A794" s="1" t="s">
        <v>1050</v>
      </c>
      <c r="B794" s="1" t="s">
        <v>0</v>
      </c>
      <c r="C794" s="1" t="s">
        <v>3</v>
      </c>
      <c r="D794" s="1" t="s">
        <v>1052</v>
      </c>
      <c r="E794" s="11">
        <v>123000</v>
      </c>
      <c r="F794" s="7">
        <v>43461</v>
      </c>
    </row>
    <row r="795" spans="1:6" ht="15">
      <c r="A795" s="1" t="s">
        <v>1053</v>
      </c>
      <c r="B795" s="1" t="s">
        <v>0</v>
      </c>
      <c r="C795" s="1" t="s">
        <v>1</v>
      </c>
      <c r="D795" s="1" t="s">
        <v>1054</v>
      </c>
      <c r="E795" s="11">
        <v>47760</v>
      </c>
      <c r="F795" s="7">
        <v>43461</v>
      </c>
    </row>
    <row r="796" spans="1:6" ht="15">
      <c r="A796" s="1" t="s">
        <v>1055</v>
      </c>
      <c r="B796" s="1" t="s">
        <v>0</v>
      </c>
      <c r="C796" s="1" t="s">
        <v>1</v>
      </c>
      <c r="D796" s="1" t="s">
        <v>1054</v>
      </c>
      <c r="E796" s="11">
        <v>47760</v>
      </c>
      <c r="F796" s="7">
        <v>43461</v>
      </c>
    </row>
    <row r="797" spans="1:6" ht="15">
      <c r="A797" s="1" t="s">
        <v>977</v>
      </c>
      <c r="B797" s="1" t="s">
        <v>23</v>
      </c>
      <c r="C797" s="1" t="s">
        <v>978</v>
      </c>
      <c r="D797" s="1" t="s">
        <v>1056</v>
      </c>
      <c r="E797" s="11">
        <v>6285</v>
      </c>
      <c r="F797" s="7">
        <v>43440</v>
      </c>
    </row>
    <row r="798" spans="1:6" ht="15">
      <c r="A798" s="1" t="s">
        <v>1057</v>
      </c>
      <c r="B798" s="1" t="s">
        <v>55</v>
      </c>
      <c r="C798" s="1" t="s">
        <v>34</v>
      </c>
      <c r="D798" s="1" t="s">
        <v>772</v>
      </c>
      <c r="E798" s="11">
        <v>392100</v>
      </c>
      <c r="F798" s="5">
        <v>43461</v>
      </c>
    </row>
    <row r="799" spans="1:6" ht="15">
      <c r="A799" s="1" t="s">
        <v>1058</v>
      </c>
      <c r="B799" s="1" t="s">
        <v>0</v>
      </c>
      <c r="C799" s="1" t="s">
        <v>3</v>
      </c>
      <c r="D799" s="1" t="s">
        <v>193</v>
      </c>
      <c r="E799" s="11">
        <v>503384</v>
      </c>
      <c r="F799" s="5">
        <v>43461</v>
      </c>
    </row>
    <row r="800" spans="1:6" ht="15">
      <c r="A800" s="1" t="s">
        <v>140</v>
      </c>
      <c r="B800" s="1" t="s">
        <v>0</v>
      </c>
      <c r="C800" s="1" t="s">
        <v>1059</v>
      </c>
      <c r="D800" s="1" t="s">
        <v>1060</v>
      </c>
      <c r="E800" s="11">
        <v>105000</v>
      </c>
      <c r="F800" s="5">
        <v>43461</v>
      </c>
    </row>
    <row r="801" spans="1:6" ht="15">
      <c r="A801" s="14" t="s">
        <v>856</v>
      </c>
      <c r="B801" s="1" t="s">
        <v>0</v>
      </c>
      <c r="C801" s="1" t="s">
        <v>3</v>
      </c>
      <c r="D801" s="14" t="s">
        <v>179</v>
      </c>
      <c r="E801" s="11">
        <v>54390</v>
      </c>
      <c r="F801" s="7">
        <v>43462</v>
      </c>
    </row>
    <row r="802" spans="1:6" ht="15">
      <c r="A802" s="14" t="s">
        <v>1061</v>
      </c>
      <c r="B802" s="1" t="s">
        <v>0</v>
      </c>
      <c r="C802" s="1" t="s">
        <v>3</v>
      </c>
      <c r="D802" s="14" t="s">
        <v>179</v>
      </c>
      <c r="E802" s="11">
        <v>54390</v>
      </c>
      <c r="F802" s="7">
        <v>43462</v>
      </c>
    </row>
    <row r="803" spans="1:6" ht="15">
      <c r="A803" s="14" t="s">
        <v>650</v>
      </c>
      <c r="B803" s="1" t="s">
        <v>0</v>
      </c>
      <c r="C803" s="1" t="s">
        <v>3</v>
      </c>
      <c r="D803" s="14" t="s">
        <v>179</v>
      </c>
      <c r="E803" s="11">
        <v>54390</v>
      </c>
      <c r="F803" s="7">
        <v>43462</v>
      </c>
    </row>
    <row r="804" spans="1:6" ht="15">
      <c r="A804" s="14" t="s">
        <v>1062</v>
      </c>
      <c r="B804" s="1" t="s">
        <v>0</v>
      </c>
      <c r="C804" s="1" t="s">
        <v>3</v>
      </c>
      <c r="D804" s="14" t="s">
        <v>179</v>
      </c>
      <c r="E804" s="11">
        <v>54390</v>
      </c>
      <c r="F804" s="7">
        <v>43462</v>
      </c>
    </row>
    <row r="805" spans="1:6" ht="15">
      <c r="A805" s="14" t="s">
        <v>1063</v>
      </c>
      <c r="B805" s="1" t="s">
        <v>0</v>
      </c>
      <c r="C805" s="1" t="s">
        <v>3</v>
      </c>
      <c r="D805" s="14" t="s">
        <v>179</v>
      </c>
      <c r="E805" s="11">
        <v>57390</v>
      </c>
      <c r="F805" s="7">
        <v>43462</v>
      </c>
    </row>
    <row r="806" spans="1:6" ht="15">
      <c r="A806" s="14" t="s">
        <v>1064</v>
      </c>
      <c r="B806" s="1" t="s">
        <v>0</v>
      </c>
      <c r="C806" s="1" t="s">
        <v>3</v>
      </c>
      <c r="D806" s="14" t="s">
        <v>179</v>
      </c>
      <c r="E806" s="11">
        <v>57390</v>
      </c>
      <c r="F806" s="7">
        <v>43462</v>
      </c>
    </row>
    <row r="807" spans="1:6" ht="15">
      <c r="A807" s="14" t="s">
        <v>1065</v>
      </c>
      <c r="B807" s="1" t="s">
        <v>0</v>
      </c>
      <c r="C807" s="1" t="s">
        <v>3</v>
      </c>
      <c r="D807" s="14" t="s">
        <v>179</v>
      </c>
      <c r="E807" s="11">
        <v>57390</v>
      </c>
      <c r="F807" s="7">
        <v>43462</v>
      </c>
    </row>
    <row r="808" spans="1:6" ht="15">
      <c r="A808" s="14" t="s">
        <v>812</v>
      </c>
      <c r="B808" s="1" t="s">
        <v>0</v>
      </c>
      <c r="C808" s="1" t="s">
        <v>3</v>
      </c>
      <c r="D808" s="14" t="s">
        <v>179</v>
      </c>
      <c r="E808" s="11">
        <v>57390</v>
      </c>
      <c r="F808" s="7">
        <v>43462</v>
      </c>
    </row>
    <row r="809" spans="1:6" ht="15">
      <c r="A809" s="6" t="s">
        <v>1066</v>
      </c>
      <c r="B809" s="1" t="s">
        <v>0</v>
      </c>
      <c r="C809" s="1" t="s">
        <v>3</v>
      </c>
      <c r="D809" s="1" t="s">
        <v>217</v>
      </c>
      <c r="E809" s="11">
        <v>93050</v>
      </c>
      <c r="F809" s="7"/>
    </row>
    <row r="810" spans="1:6" ht="15">
      <c r="A810" s="6" t="s">
        <v>1067</v>
      </c>
      <c r="B810" s="1" t="s">
        <v>0</v>
      </c>
      <c r="C810" s="1" t="s">
        <v>3</v>
      </c>
      <c r="D810" s="1" t="s">
        <v>217</v>
      </c>
      <c r="E810" s="11">
        <v>93050</v>
      </c>
      <c r="F810" s="7"/>
    </row>
    <row r="811" spans="1:6" ht="15">
      <c r="A811" s="6" t="s">
        <v>1068</v>
      </c>
      <c r="B811" s="1" t="s">
        <v>0</v>
      </c>
      <c r="C811" s="1" t="s">
        <v>3</v>
      </c>
      <c r="D811" s="1" t="s">
        <v>217</v>
      </c>
      <c r="E811" s="11">
        <v>93050</v>
      </c>
      <c r="F811" s="7"/>
    </row>
    <row r="812" spans="1:6" ht="15">
      <c r="A812" s="6" t="s">
        <v>1069</v>
      </c>
      <c r="B812" s="1" t="s">
        <v>0</v>
      </c>
      <c r="C812" s="1" t="s">
        <v>3</v>
      </c>
      <c r="D812" s="1" t="s">
        <v>217</v>
      </c>
      <c r="E812" s="11">
        <v>93050</v>
      </c>
      <c r="F812" s="7"/>
    </row>
    <row r="813" spans="1:6" ht="15">
      <c r="A813" s="6" t="s">
        <v>1070</v>
      </c>
      <c r="B813" s="1" t="s">
        <v>0</v>
      </c>
      <c r="C813" s="1" t="s">
        <v>3</v>
      </c>
      <c r="D813" s="1" t="s">
        <v>217</v>
      </c>
      <c r="E813" s="11">
        <v>93050</v>
      </c>
      <c r="F813" s="7"/>
    </row>
    <row r="814" spans="1:6" ht="15">
      <c r="A814" s="6" t="s">
        <v>1071</v>
      </c>
      <c r="B814" s="1" t="s">
        <v>0</v>
      </c>
      <c r="C814" s="1" t="s">
        <v>3</v>
      </c>
      <c r="D814" s="1" t="s">
        <v>217</v>
      </c>
      <c r="E814" s="11">
        <v>93050</v>
      </c>
      <c r="F814" s="7"/>
    </row>
    <row r="815" spans="1:6" ht="15">
      <c r="A815" s="6" t="s">
        <v>1072</v>
      </c>
      <c r="B815" s="1" t="s">
        <v>0</v>
      </c>
      <c r="C815" s="1" t="s">
        <v>3</v>
      </c>
      <c r="D815" s="1" t="s">
        <v>217</v>
      </c>
      <c r="E815" s="11">
        <v>93050</v>
      </c>
      <c r="F815" s="7"/>
    </row>
    <row r="816" spans="1:6" ht="15">
      <c r="A816" s="6" t="s">
        <v>1073</v>
      </c>
      <c r="B816" s="1" t="s">
        <v>0</v>
      </c>
      <c r="C816" s="1" t="s">
        <v>3</v>
      </c>
      <c r="D816" s="1" t="s">
        <v>217</v>
      </c>
      <c r="E816" s="11">
        <v>93050</v>
      </c>
      <c r="F816" s="7"/>
    </row>
    <row r="817" spans="1:6" ht="15">
      <c r="A817" s="6" t="s">
        <v>1074</v>
      </c>
      <c r="B817" s="1" t="s">
        <v>0</v>
      </c>
      <c r="C817" s="1" t="s">
        <v>3</v>
      </c>
      <c r="D817" s="1" t="s">
        <v>217</v>
      </c>
      <c r="E817" s="11">
        <v>93050</v>
      </c>
      <c r="F817" s="7"/>
    </row>
    <row r="818" spans="1:6" ht="15">
      <c r="A818" s="6" t="s">
        <v>1075</v>
      </c>
      <c r="B818" s="1" t="s">
        <v>0</v>
      </c>
      <c r="C818" s="1" t="s">
        <v>3</v>
      </c>
      <c r="D818" s="1" t="s">
        <v>217</v>
      </c>
      <c r="E818" s="11">
        <v>93050</v>
      </c>
      <c r="F818" s="7"/>
    </row>
    <row r="819" spans="1:6" ht="15">
      <c r="A819" s="6" t="s">
        <v>1076</v>
      </c>
      <c r="B819" s="1" t="s">
        <v>0</v>
      </c>
      <c r="C819" s="1" t="s">
        <v>3</v>
      </c>
      <c r="D819" s="1" t="s">
        <v>217</v>
      </c>
      <c r="E819" s="11">
        <v>93050</v>
      </c>
      <c r="F819" s="7"/>
    </row>
    <row r="820" spans="1:6" ht="15">
      <c r="A820" s="6" t="s">
        <v>1077</v>
      </c>
      <c r="B820" s="1" t="s">
        <v>0</v>
      </c>
      <c r="C820" s="1" t="s">
        <v>3</v>
      </c>
      <c r="D820" s="1" t="s">
        <v>217</v>
      </c>
      <c r="E820" s="11">
        <v>93050</v>
      </c>
      <c r="F820" s="7"/>
    </row>
    <row r="821" spans="1:6" ht="15">
      <c r="A821" s="6" t="s">
        <v>1078</v>
      </c>
      <c r="B821" s="1" t="s">
        <v>0</v>
      </c>
      <c r="C821" s="1" t="s">
        <v>3</v>
      </c>
      <c r="D821" s="1" t="s">
        <v>217</v>
      </c>
      <c r="E821" s="11">
        <v>93050</v>
      </c>
      <c r="F821" s="7"/>
    </row>
    <row r="822" spans="1:6" ht="15">
      <c r="A822" s="6" t="s">
        <v>1079</v>
      </c>
      <c r="B822" s="1" t="s">
        <v>0</v>
      </c>
      <c r="C822" s="1" t="s">
        <v>3</v>
      </c>
      <c r="D822" s="1" t="s">
        <v>217</v>
      </c>
      <c r="E822" s="11">
        <v>93050</v>
      </c>
      <c r="F822" s="7"/>
    </row>
    <row r="823" spans="1:6" ht="15">
      <c r="A823" s="6" t="s">
        <v>1080</v>
      </c>
      <c r="B823" s="1" t="s">
        <v>0</v>
      </c>
      <c r="C823" s="1" t="s">
        <v>3</v>
      </c>
      <c r="D823" s="1" t="s">
        <v>217</v>
      </c>
      <c r="E823" s="11">
        <v>93050</v>
      </c>
      <c r="F823" s="7"/>
    </row>
    <row r="824" spans="1:6" ht="15">
      <c r="A824" s="1" t="s">
        <v>1081</v>
      </c>
      <c r="B824" s="1" t="s">
        <v>0</v>
      </c>
      <c r="C824" s="1" t="s">
        <v>76</v>
      </c>
      <c r="D824" s="1" t="s">
        <v>1082</v>
      </c>
      <c r="E824" s="11">
        <v>165000</v>
      </c>
      <c r="F824" s="5">
        <v>43827</v>
      </c>
    </row>
    <row r="825" spans="1:6" ht="12.75" customHeight="1">
      <c r="D825" s="22" t="s">
        <v>1083</v>
      </c>
      <c r="E825" s="21">
        <v>162272802</v>
      </c>
    </row>
    <row r="826" spans="1:6">
      <c r="E826" s="3"/>
      <c r="F826" s="7"/>
    </row>
    <row r="827" spans="1:6">
      <c r="E827" s="3"/>
      <c r="F827" s="7"/>
    </row>
    <row r="828" spans="1:6">
      <c r="E828" s="3"/>
      <c r="F828" s="7"/>
    </row>
    <row r="829" spans="1:6">
      <c r="E829" s="3"/>
      <c r="F829" s="7"/>
    </row>
    <row r="830" spans="1:6">
      <c r="E830" s="3"/>
      <c r="F830" s="7"/>
    </row>
    <row r="831" spans="1:6">
      <c r="E831" s="3"/>
      <c r="F831" s="7"/>
    </row>
    <row r="832" spans="1:6">
      <c r="E832" s="3"/>
      <c r="F832" s="7"/>
    </row>
    <row r="833" spans="5:6">
      <c r="E833" s="3"/>
      <c r="F833" s="7"/>
    </row>
    <row r="834" spans="5:6">
      <c r="E834" s="3"/>
      <c r="F834" s="7"/>
    </row>
    <row r="835" spans="5:6">
      <c r="E835" s="3"/>
      <c r="F835" s="7"/>
    </row>
    <row r="836" spans="5:6">
      <c r="E836" s="3"/>
      <c r="F836" s="7"/>
    </row>
    <row r="837" spans="5:6">
      <c r="E837" s="3"/>
      <c r="F837" s="7"/>
    </row>
    <row r="838" spans="5:6">
      <c r="E838" s="3"/>
      <c r="F838" s="7"/>
    </row>
    <row r="839" spans="5:6">
      <c r="E839" s="3"/>
      <c r="F839" s="7"/>
    </row>
    <row r="840" spans="5:6">
      <c r="E840" s="3"/>
      <c r="F840" s="7"/>
    </row>
    <row r="841" spans="5:6">
      <c r="E841" s="3"/>
      <c r="F841" s="7"/>
    </row>
    <row r="842" spans="5:6">
      <c r="E842" s="3"/>
      <c r="F842" s="7"/>
    </row>
    <row r="843" spans="5:6">
      <c r="E843" s="3"/>
      <c r="F843" s="7"/>
    </row>
    <row r="844" spans="5:6">
      <c r="E844" s="3"/>
      <c r="F844" s="7"/>
    </row>
    <row r="845" spans="5:6">
      <c r="E845" s="3"/>
      <c r="F845" s="7"/>
    </row>
    <row r="846" spans="5:6">
      <c r="E846" s="3"/>
      <c r="F846" s="7"/>
    </row>
    <row r="847" spans="5:6">
      <c r="E847" s="3"/>
      <c r="F847" s="7"/>
    </row>
    <row r="848" spans="5:6">
      <c r="E848" s="3"/>
      <c r="F848" s="7"/>
    </row>
    <row r="849" spans="5:6">
      <c r="E849" s="3"/>
      <c r="F849" s="7"/>
    </row>
    <row r="850" spans="5:6">
      <c r="E850" s="3"/>
      <c r="F850" s="7"/>
    </row>
    <row r="851" spans="5:6">
      <c r="E851" s="3"/>
      <c r="F851" s="7"/>
    </row>
    <row r="852" spans="5:6">
      <c r="E852" s="3"/>
      <c r="F852" s="7"/>
    </row>
    <row r="853" spans="5:6">
      <c r="E853" s="3"/>
      <c r="F853" s="7"/>
    </row>
    <row r="854" spans="5:6">
      <c r="E854" s="3"/>
      <c r="F854" s="7"/>
    </row>
    <row r="855" spans="5:6">
      <c r="E855" s="3"/>
      <c r="F855" s="7"/>
    </row>
    <row r="856" spans="5:6">
      <c r="E856" s="3"/>
      <c r="F856" s="7"/>
    </row>
    <row r="857" spans="5:6">
      <c r="E857" s="3"/>
      <c r="F857" s="7"/>
    </row>
    <row r="858" spans="5:6">
      <c r="E858" s="3"/>
      <c r="F858" s="7"/>
    </row>
    <row r="859" spans="5:6">
      <c r="E859" s="3"/>
      <c r="F859" s="7"/>
    </row>
    <row r="860" spans="5:6">
      <c r="E860" s="3"/>
      <c r="F860" s="7"/>
    </row>
    <row r="861" spans="5:6">
      <c r="E861" s="3"/>
      <c r="F861" s="7"/>
    </row>
    <row r="862" spans="5:6">
      <c r="E862" s="3"/>
      <c r="F862" s="7"/>
    </row>
    <row r="863" spans="5:6">
      <c r="E863" s="3"/>
      <c r="F863" s="7"/>
    </row>
    <row r="864" spans="5:6">
      <c r="E864" s="3"/>
      <c r="F864" s="7"/>
    </row>
    <row r="865" spans="5:6">
      <c r="E865" s="3"/>
      <c r="F865" s="7"/>
    </row>
    <row r="866" spans="5:6">
      <c r="E866" s="3"/>
      <c r="F866" s="7"/>
    </row>
    <row r="867" spans="5:6">
      <c r="E867" s="3"/>
      <c r="F867" s="7"/>
    </row>
    <row r="868" spans="5:6">
      <c r="E868" s="3"/>
      <c r="F868" s="7"/>
    </row>
    <row r="869" spans="5:6">
      <c r="E869" s="3"/>
      <c r="F869" s="7"/>
    </row>
    <row r="870" spans="5:6">
      <c r="E870" s="3"/>
      <c r="F870" s="7"/>
    </row>
    <row r="871" spans="5:6">
      <c r="E871" s="3"/>
      <c r="F871" s="7"/>
    </row>
    <row r="872" spans="5:6">
      <c r="E872" s="3"/>
      <c r="F872" s="7"/>
    </row>
    <row r="873" spans="5:6">
      <c r="E873" s="3"/>
      <c r="F873" s="7"/>
    </row>
    <row r="874" spans="5:6">
      <c r="E874" s="3"/>
      <c r="F874" s="7"/>
    </row>
    <row r="875" spans="5:6">
      <c r="E875" s="3"/>
      <c r="F875" s="7"/>
    </row>
    <row r="876" spans="5:6">
      <c r="E876" s="3"/>
      <c r="F876" s="7"/>
    </row>
    <row r="877" spans="5:6">
      <c r="E877" s="3"/>
      <c r="F877" s="7"/>
    </row>
    <row r="878" spans="5:6">
      <c r="E878" s="3"/>
      <c r="F878" s="7"/>
    </row>
    <row r="879" spans="5:6">
      <c r="E879" s="3"/>
      <c r="F879" s="7"/>
    </row>
    <row r="880" spans="5:6">
      <c r="E880" s="3"/>
      <c r="F880" s="7"/>
    </row>
    <row r="881" spans="5:6">
      <c r="E881" s="3"/>
      <c r="F881" s="7"/>
    </row>
    <row r="882" spans="5:6">
      <c r="E882" s="3"/>
      <c r="F882" s="7"/>
    </row>
    <row r="883" spans="5:6">
      <c r="E883" s="3"/>
      <c r="F883" s="7"/>
    </row>
    <row r="884" spans="5:6">
      <c r="E884" s="3"/>
      <c r="F884" s="7"/>
    </row>
    <row r="885" spans="5:6">
      <c r="E885" s="3"/>
      <c r="F885" s="7"/>
    </row>
    <row r="886" spans="5:6">
      <c r="E886" s="3"/>
      <c r="F886" s="7"/>
    </row>
    <row r="887" spans="5:6">
      <c r="E887" s="3"/>
      <c r="F887" s="7"/>
    </row>
    <row r="888" spans="5:6">
      <c r="E888" s="3"/>
      <c r="F888" s="7"/>
    </row>
    <row r="889" spans="5:6">
      <c r="E889" s="3"/>
      <c r="F889" s="7"/>
    </row>
    <row r="890" spans="5:6">
      <c r="E890" s="3"/>
      <c r="F890" s="7"/>
    </row>
    <row r="891" spans="5:6">
      <c r="E891" s="3"/>
      <c r="F891" s="7"/>
    </row>
    <row r="892" spans="5:6">
      <c r="E892" s="3"/>
      <c r="F892" s="7"/>
    </row>
    <row r="893" spans="5:6">
      <c r="E893" s="3"/>
      <c r="F893" s="7"/>
    </row>
    <row r="894" spans="5:6">
      <c r="E894" s="3"/>
      <c r="F894" s="7"/>
    </row>
    <row r="895" spans="5:6">
      <c r="E895" s="3"/>
      <c r="F895" s="7"/>
    </row>
    <row r="896" spans="5:6">
      <c r="E896" s="3"/>
      <c r="F896" s="7"/>
    </row>
    <row r="897" spans="5:6">
      <c r="E897" s="3"/>
      <c r="F897" s="7"/>
    </row>
    <row r="898" spans="5:6">
      <c r="E898" s="3"/>
      <c r="F898" s="7"/>
    </row>
    <row r="899" spans="5:6">
      <c r="E899" s="3"/>
      <c r="F899" s="7"/>
    </row>
    <row r="900" spans="5:6">
      <c r="E900" s="3"/>
      <c r="F900" s="7"/>
    </row>
    <row r="901" spans="5:6">
      <c r="E901" s="3"/>
      <c r="F901" s="7"/>
    </row>
    <row r="902" spans="5:6">
      <c r="E902" s="3"/>
      <c r="F902" s="7"/>
    </row>
    <row r="903" spans="5:6">
      <c r="E903" s="3"/>
      <c r="F903" s="7"/>
    </row>
    <row r="904" spans="5:6">
      <c r="E904" s="3"/>
      <c r="F904" s="7"/>
    </row>
    <row r="905" spans="5:6">
      <c r="E905" s="3"/>
      <c r="F905" s="7"/>
    </row>
    <row r="906" spans="5:6">
      <c r="E906" s="3"/>
      <c r="F906" s="7"/>
    </row>
    <row r="907" spans="5:6">
      <c r="E907" s="3"/>
      <c r="F907" s="7"/>
    </row>
    <row r="908" spans="5:6">
      <c r="E908" s="3"/>
      <c r="F908" s="7"/>
    </row>
    <row r="909" spans="5:6">
      <c r="E909" s="3"/>
      <c r="F909" s="7"/>
    </row>
    <row r="910" spans="5:6">
      <c r="E910" s="3"/>
      <c r="F910" s="7"/>
    </row>
    <row r="911" spans="5:6">
      <c r="E911" s="3"/>
      <c r="F911" s="7"/>
    </row>
    <row r="912" spans="5:6">
      <c r="E912" s="3"/>
      <c r="F912" s="7"/>
    </row>
    <row r="913" spans="5:6">
      <c r="E913" s="3"/>
      <c r="F913" s="7"/>
    </row>
    <row r="914" spans="5:6">
      <c r="E914" s="3"/>
      <c r="F914" s="7"/>
    </row>
    <row r="915" spans="5:6">
      <c r="E915" s="3"/>
      <c r="F915" s="7"/>
    </row>
    <row r="916" spans="5:6">
      <c r="E916" s="3"/>
      <c r="F916" s="7"/>
    </row>
    <row r="917" spans="5:6">
      <c r="E917" s="3"/>
      <c r="F917" s="7"/>
    </row>
    <row r="918" spans="5:6">
      <c r="E918" s="3"/>
      <c r="F918" s="7"/>
    </row>
    <row r="919" spans="5:6">
      <c r="E919" s="3"/>
      <c r="F919" s="7"/>
    </row>
    <row r="920" spans="5:6">
      <c r="E920" s="3"/>
      <c r="F920" s="7"/>
    </row>
    <row r="921" spans="5:6">
      <c r="E921" s="3"/>
      <c r="F921" s="7"/>
    </row>
    <row r="922" spans="5:6">
      <c r="E922" s="3"/>
      <c r="F922" s="7"/>
    </row>
    <row r="923" spans="5:6">
      <c r="E923" s="3"/>
      <c r="F923" s="7"/>
    </row>
    <row r="924" spans="5:6">
      <c r="E924" s="3"/>
      <c r="F924" s="7"/>
    </row>
    <row r="925" spans="5:6">
      <c r="E925" s="3"/>
      <c r="F925" s="7"/>
    </row>
    <row r="926" spans="5:6">
      <c r="E926" s="3"/>
      <c r="F926" s="7"/>
    </row>
    <row r="927" spans="5:6">
      <c r="E927" s="3"/>
      <c r="F927" s="7"/>
    </row>
    <row r="928" spans="5:6">
      <c r="E928" s="3"/>
      <c r="F928" s="7"/>
    </row>
    <row r="929" spans="5:6">
      <c r="E929" s="3"/>
      <c r="F929" s="7"/>
    </row>
    <row r="930" spans="5:6">
      <c r="E930" s="3"/>
      <c r="F930" s="7"/>
    </row>
    <row r="931" spans="5:6">
      <c r="E931" s="3"/>
      <c r="F931" s="7"/>
    </row>
    <row r="932" spans="5:6">
      <c r="E932" s="3"/>
      <c r="F932" s="7"/>
    </row>
    <row r="933" spans="5:6">
      <c r="E933" s="3"/>
      <c r="F933" s="7"/>
    </row>
    <row r="934" spans="5:6">
      <c r="E934" s="3"/>
      <c r="F934" s="7"/>
    </row>
    <row r="935" spans="5:6">
      <c r="E935" s="3"/>
      <c r="F935" s="7"/>
    </row>
    <row r="936" spans="5:6">
      <c r="E936" s="3"/>
      <c r="F936" s="7"/>
    </row>
    <row r="937" spans="5:6">
      <c r="E937" s="3"/>
      <c r="F937" s="7"/>
    </row>
    <row r="938" spans="5:6">
      <c r="E938" s="3"/>
      <c r="F938" s="7"/>
    </row>
    <row r="939" spans="5:6">
      <c r="E939" s="3"/>
      <c r="F939" s="7"/>
    </row>
    <row r="940" spans="5:6">
      <c r="E940" s="3"/>
      <c r="F940" s="7"/>
    </row>
    <row r="941" spans="5:6">
      <c r="E941" s="3"/>
      <c r="F941" s="7"/>
    </row>
    <row r="942" spans="5:6">
      <c r="E942" s="3"/>
      <c r="F942" s="7"/>
    </row>
    <row r="943" spans="5:6">
      <c r="E943" s="3"/>
      <c r="F943" s="7"/>
    </row>
    <row r="944" spans="5:6">
      <c r="E944" s="3"/>
      <c r="F944" s="7"/>
    </row>
    <row r="945" spans="5:6">
      <c r="E945" s="3"/>
      <c r="F945" s="7"/>
    </row>
    <row r="946" spans="5:6">
      <c r="E946" s="3"/>
      <c r="F946" s="7"/>
    </row>
    <row r="947" spans="5:6">
      <c r="E947" s="3"/>
      <c r="F947" s="7"/>
    </row>
    <row r="948" spans="5:6">
      <c r="E948" s="3"/>
      <c r="F948" s="7"/>
    </row>
    <row r="949" spans="5:6">
      <c r="E949" s="3"/>
      <c r="F949" s="7"/>
    </row>
    <row r="950" spans="5:6">
      <c r="E950" s="3"/>
      <c r="F950" s="7"/>
    </row>
    <row r="951" spans="5:6">
      <c r="E951" s="3"/>
      <c r="F951" s="7"/>
    </row>
    <row r="952" spans="5:6">
      <c r="E952" s="3"/>
      <c r="F952" s="7"/>
    </row>
    <row r="953" spans="5:6">
      <c r="E953" s="3"/>
      <c r="F953" s="7"/>
    </row>
    <row r="954" spans="5:6">
      <c r="E954" s="3"/>
      <c r="F954" s="7"/>
    </row>
    <row r="955" spans="5:6">
      <c r="E955" s="3"/>
      <c r="F955" s="7"/>
    </row>
    <row r="956" spans="5:6">
      <c r="E956" s="3"/>
      <c r="F956" s="7"/>
    </row>
    <row r="957" spans="5:6">
      <c r="E957" s="3"/>
      <c r="F957" s="7"/>
    </row>
    <row r="958" spans="5:6">
      <c r="E958" s="3"/>
      <c r="F958" s="7"/>
    </row>
    <row r="959" spans="5:6">
      <c r="E959" s="3"/>
      <c r="F959" s="7"/>
    </row>
    <row r="960" spans="5:6">
      <c r="E960" s="3"/>
      <c r="F960" s="7"/>
    </row>
    <row r="961" spans="5:6">
      <c r="E961" s="3"/>
      <c r="F961" s="7"/>
    </row>
    <row r="962" spans="5:6">
      <c r="E962" s="3"/>
      <c r="F962" s="7"/>
    </row>
    <row r="963" spans="5:6">
      <c r="E963" s="3"/>
      <c r="F963" s="7"/>
    </row>
    <row r="964" spans="5:6">
      <c r="E964" s="3"/>
      <c r="F964" s="7"/>
    </row>
    <row r="965" spans="5:6">
      <c r="E965" s="3"/>
      <c r="F965" s="7"/>
    </row>
    <row r="966" spans="5:6">
      <c r="E966" s="3"/>
      <c r="F966" s="7"/>
    </row>
    <row r="967" spans="5:6">
      <c r="E967" s="3"/>
      <c r="F967" s="7"/>
    </row>
    <row r="968" spans="5:6">
      <c r="E968" s="3"/>
      <c r="F968" s="7"/>
    </row>
    <row r="969" spans="5:6">
      <c r="E969" s="3"/>
      <c r="F969" s="7"/>
    </row>
    <row r="970" spans="5:6">
      <c r="E970" s="3"/>
      <c r="F970" s="7"/>
    </row>
    <row r="971" spans="5:6">
      <c r="E971" s="3"/>
      <c r="F971" s="7"/>
    </row>
    <row r="972" spans="5:6">
      <c r="E972" s="3"/>
      <c r="F972" s="7"/>
    </row>
    <row r="973" spans="5:6">
      <c r="E973" s="3"/>
      <c r="F973" s="7"/>
    </row>
    <row r="974" spans="5:6">
      <c r="E974" s="3"/>
      <c r="F974" s="7"/>
    </row>
    <row r="975" spans="5:6">
      <c r="E975" s="3"/>
      <c r="F975" s="7"/>
    </row>
    <row r="976" spans="5:6">
      <c r="E976" s="3"/>
      <c r="F976" s="7"/>
    </row>
    <row r="977" spans="5:6">
      <c r="E977" s="3"/>
      <c r="F977" s="7"/>
    </row>
    <row r="978" spans="5:6">
      <c r="E978" s="3"/>
      <c r="F978" s="7"/>
    </row>
    <row r="979" spans="5:6">
      <c r="E979" s="3"/>
      <c r="F979" s="7"/>
    </row>
    <row r="980" spans="5:6">
      <c r="E980" s="3"/>
      <c r="F980" s="7"/>
    </row>
    <row r="981" spans="5:6">
      <c r="E981" s="3"/>
      <c r="F981" s="7"/>
    </row>
    <row r="982" spans="5:6">
      <c r="E982" s="3"/>
      <c r="F982" s="7"/>
    </row>
    <row r="983" spans="5:6">
      <c r="E983" s="3"/>
      <c r="F983" s="7"/>
    </row>
    <row r="984" spans="5:6">
      <c r="E984" s="3"/>
      <c r="F984" s="7"/>
    </row>
    <row r="985" spans="5:6">
      <c r="E985" s="3"/>
      <c r="F985" s="7"/>
    </row>
    <row r="986" spans="5:6">
      <c r="E986" s="3"/>
      <c r="F986" s="7"/>
    </row>
    <row r="987" spans="5:6">
      <c r="E987" s="3"/>
      <c r="F987" s="7"/>
    </row>
    <row r="988" spans="5:6">
      <c r="E988" s="3"/>
      <c r="F988" s="7"/>
    </row>
    <row r="989" spans="5:6">
      <c r="E989" s="3"/>
      <c r="F989" s="7"/>
    </row>
    <row r="990" spans="5:6">
      <c r="E990" s="3"/>
      <c r="F990" s="7"/>
    </row>
    <row r="991" spans="5:6">
      <c r="E991" s="3"/>
      <c r="F991" s="7"/>
    </row>
    <row r="992" spans="5:6">
      <c r="E992" s="3"/>
      <c r="F992" s="7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Оплаты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computer</cp:lastModifiedBy>
  <dcterms:created xsi:type="dcterms:W3CDTF">2019-06-26T12:01:06Z</dcterms:created>
  <dcterms:modified xsi:type="dcterms:W3CDTF">2019-06-26T23:07:33Z</dcterms:modified>
</cp:coreProperties>
</file>